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605\Desktop\Centrum Integracji Społecznej SPUTNIK\Zapytanie ofertowe\"/>
    </mc:Choice>
  </mc:AlternateContent>
  <xr:revisionPtr revIDLastSave="0" documentId="8_{A4155205-1788-4718-9246-7D8AB844639E}" xr6:coauthVersionLast="47" xr6:coauthVersionMax="47" xr10:uidLastSave="{00000000-0000-0000-0000-000000000000}"/>
  <bookViews>
    <workbookView xWindow="3435" yWindow="3435" windowWidth="21278" windowHeight="12682" xr2:uid="{00000000-000D-0000-FFFF-FFFF00000000}"/>
  </bookViews>
  <sheets>
    <sheet name="Uproszczony kosztory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#REF!</definedName>
    <definedName name="\d">#REF!</definedName>
    <definedName name="\g">#REF!</definedName>
    <definedName name="\h">#REF!</definedName>
    <definedName name="\k">#REF!</definedName>
    <definedName name="\l">#REF!</definedName>
    <definedName name="\p">#REF!</definedName>
    <definedName name="_Fill" hidden="1">#REF!</definedName>
    <definedName name="_GOTO_R18_">#REF!</definedName>
    <definedName name="_Parse_In" hidden="1">#REF!</definedName>
    <definedName name="_Parse_Out" hidden="1">#REF!</definedName>
    <definedName name="_Table1_In1" hidden="1">#REF!</definedName>
    <definedName name="_Table1_Out" hidden="1">#REF!</definedName>
    <definedName name="A">#REF!</definedName>
    <definedName name="Apparate_BMA" localSheetId="0">#REF!</definedName>
    <definedName name="Apparate_BMA">#REF!</definedName>
    <definedName name="B">#REF!</definedName>
    <definedName name="baza_towarow">[1]Params!$B$2</definedName>
    <definedName name="CAD" localSheetId="0">[2]Podsumowanie!#REF!</definedName>
    <definedName name="CAD">[2]Podsumowanie!#REF!</definedName>
    <definedName name="CHF" localSheetId="0">[2]Podsumowanie!#REF!</definedName>
    <definedName name="CHF">[2]Podsumowanie!#REF!</definedName>
    <definedName name="d" localSheetId="0">'[3]Siec teleinf'!#REF!</definedName>
    <definedName name="d">'[3]Siec teleinf'!#REF!</definedName>
    <definedName name="DATA" localSheetId="0">'[3]Siec teleinf'!#REF!</definedName>
    <definedName name="DATA">'[3]Siec teleinf'!#REF!</definedName>
    <definedName name="ddd" localSheetId="0">'[3]Siec teleinf'!#REF!</definedName>
    <definedName name="ddd">'[3]Siec teleinf'!#REF!</definedName>
    <definedName name="Dodatek" localSheetId="0">#REF!</definedName>
    <definedName name="Dodatek">#REF!</definedName>
    <definedName name="EUR">[2]Podsumowanie!#REF!</definedName>
    <definedName name="GBP">[2]Podsumowanie!#REF!</definedName>
    <definedName name="GrA" localSheetId="0">'[3]Siec teleinf'!#REF!</definedName>
    <definedName name="GrA">'[3]Siec teleinf'!#REF!</definedName>
    <definedName name="GrB" localSheetId="0">'[3]Siec teleinf'!#REF!</definedName>
    <definedName name="GrB">'[3]Siec teleinf'!#REF!</definedName>
    <definedName name="GrKL" localSheetId="0">'[3]Siec teleinf'!#REF!</definedName>
    <definedName name="GrKL">'[3]Siec teleinf'!#REF!</definedName>
    <definedName name="jednostki">[4]tabele!$I$2:$I$5</definedName>
    <definedName name="KIRK" localSheetId="0">'[3]Siec teleinf'!#REF!</definedName>
    <definedName name="KIRK">'[3]Siec teleinf'!#REF!</definedName>
    <definedName name="KURSEUR" localSheetId="0">#REF!</definedName>
    <definedName name="KURSEUR">#REF!</definedName>
    <definedName name="kursy" localSheetId="0">#REF!</definedName>
    <definedName name="kursy">#REF!</definedName>
    <definedName name="LSA" localSheetId="0">#REF!</definedName>
    <definedName name="LSA">#REF!</definedName>
    <definedName name="LSAGrA" localSheetId="0">'[3]Siec teleinf'!#REF!</definedName>
    <definedName name="LSAGrA">'[3]Siec teleinf'!#REF!</definedName>
    <definedName name="LSAGrB" localSheetId="0">'[3]Siec teleinf'!#REF!</definedName>
    <definedName name="LSAGrB">'[3]Siec teleinf'!#REF!</definedName>
    <definedName name="mercor" localSheetId="0">#REF!</definedName>
    <definedName name="mercor">#REF!</definedName>
    <definedName name="Narzut" localSheetId="0">'[5]Andover Controls'!#REF!</definedName>
    <definedName name="Narzut">'[5]Andover Controls'!#REF!</definedName>
    <definedName name="Narzut1" localSheetId="0">#REF!</definedName>
    <definedName name="Narzut1">#REF!</definedName>
    <definedName name="NOK" localSheetId="0">[2]Podsumowanie!#REF!</definedName>
    <definedName name="NOK">[2]Podsumowanie!#REF!</definedName>
    <definedName name="_xlnm.Print_Area">#REF!</definedName>
    <definedName name="ODF" localSheetId="0">'[3]Siec teleinf'!#REF!</definedName>
    <definedName name="ODF">'[3]Siec teleinf'!#REF!</definedName>
    <definedName name="opust_p" localSheetId="0">#REF!</definedName>
    <definedName name="opust_p">#REF!</definedName>
    <definedName name="P" localSheetId="0">#REF!</definedName>
    <definedName name="P">#REF!</definedName>
    <definedName name="print" localSheetId="0">#REF!</definedName>
    <definedName name="print">#REF!</definedName>
    <definedName name="PRINT_AREA_MI">#REF!</definedName>
    <definedName name="print_mi">#REF!</definedName>
    <definedName name="s" localSheetId="0">'[3]Siec teleinf'!#REF!</definedName>
    <definedName name="s">'[3]Siec teleinf'!#REF!</definedName>
    <definedName name="schrack" localSheetId="0">#REF!</definedName>
    <definedName name="schrack">#REF!</definedName>
    <definedName name="systemy" localSheetId="0">#REF!</definedName>
    <definedName name="systemy">#REF!</definedName>
    <definedName name="Upust" localSheetId="0">'[5]Andover Controls'!#REF!</definedName>
    <definedName name="Upust">'[5]Andover Controls'!#REF!</definedName>
    <definedName name="USD" localSheetId="0">[2]Podsumowanie!#REF!</definedName>
    <definedName name="USD">[2]Podsumowanie!#REF!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2" i="9" l="1"/>
  <c r="G143" i="9"/>
  <c r="G144" i="9"/>
  <c r="G145" i="9"/>
  <c r="G146" i="9"/>
  <c r="G147" i="9"/>
  <c r="G148" i="9"/>
  <c r="G149" i="9"/>
  <c r="G150" i="9"/>
  <c r="F158" i="9"/>
  <c r="G158" i="9" s="1"/>
  <c r="G164" i="9"/>
  <c r="G154" i="9"/>
  <c r="G155" i="9"/>
  <c r="G156" i="9"/>
  <c r="G157" i="9"/>
  <c r="G159" i="9"/>
  <c r="G160" i="9"/>
  <c r="G161" i="9"/>
  <c r="G162" i="9"/>
  <c r="G163" i="9"/>
  <c r="G140" i="9"/>
  <c r="G141" i="9"/>
  <c r="G153" i="9"/>
  <c r="G139" i="9"/>
  <c r="G133" i="9"/>
  <c r="G132" i="9"/>
  <c r="G130" i="9"/>
  <c r="G129" i="9"/>
  <c r="G126" i="9"/>
  <c r="G125" i="9"/>
  <c r="G124" i="9"/>
  <c r="G123" i="9"/>
  <c r="G122" i="9"/>
  <c r="G103" i="9"/>
  <c r="G104" i="9"/>
  <c r="G105" i="9"/>
  <c r="G106" i="9"/>
  <c r="G95" i="9"/>
  <c r="G96" i="9"/>
  <c r="G97" i="9"/>
  <c r="G98" i="9"/>
  <c r="G99" i="9"/>
  <c r="G100" i="9"/>
  <c r="G101" i="9"/>
  <c r="G107" i="9"/>
  <c r="F112" i="9"/>
  <c r="G112" i="9" s="1"/>
  <c r="F111" i="9"/>
  <c r="G111" i="9" s="1"/>
  <c r="G110" i="9"/>
  <c r="G113" i="9"/>
  <c r="G115" i="9"/>
  <c r="G116" i="9"/>
  <c r="G94" i="9"/>
  <c r="F102" i="9"/>
  <c r="G102" i="9" s="1"/>
  <c r="G117" i="9"/>
  <c r="G57" i="9"/>
  <c r="G58" i="9"/>
  <c r="G59" i="9"/>
  <c r="G60" i="9"/>
  <c r="G61" i="9"/>
  <c r="G62" i="9"/>
  <c r="G63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6" i="9"/>
  <c r="G87" i="9"/>
  <c r="G88" i="9"/>
  <c r="G89" i="9"/>
  <c r="F84" i="9"/>
  <c r="G84" i="9" s="1"/>
  <c r="F83" i="9"/>
  <c r="G83" i="9" s="1"/>
  <c r="G56" i="9"/>
  <c r="F64" i="9"/>
  <c r="G64" i="9" s="1"/>
  <c r="G46" i="9"/>
  <c r="G48" i="9"/>
  <c r="G49" i="9"/>
  <c r="G50" i="9"/>
  <c r="G51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8" i="9"/>
  <c r="G9" i="9"/>
  <c r="G10" i="9"/>
  <c r="G11" i="9"/>
  <c r="G12" i="9"/>
  <c r="G13" i="9"/>
  <c r="G14" i="9"/>
  <c r="G15" i="9"/>
  <c r="G19" i="9"/>
  <c r="G21" i="9"/>
  <c r="G22" i="9"/>
  <c r="G23" i="9"/>
  <c r="G24" i="9"/>
  <c r="G82" i="9"/>
  <c r="F47" i="9"/>
  <c r="G47" i="9" s="1"/>
  <c r="G45" i="9"/>
  <c r="G29" i="9"/>
  <c r="G7" i="9"/>
  <c r="G18" i="9"/>
  <c r="F20" i="9"/>
  <c r="G20" i="9" s="1"/>
  <c r="G151" i="9" l="1"/>
  <c r="G135" i="9"/>
  <c r="G127" i="9"/>
  <c r="G118" i="9"/>
  <c r="G108" i="9"/>
  <c r="F85" i="9"/>
  <c r="G85" i="9" s="1"/>
  <c r="G90" i="9" s="1"/>
  <c r="G43" i="9"/>
  <c r="G52" i="9"/>
  <c r="G25" i="9"/>
  <c r="G80" i="9"/>
  <c r="G16" i="9"/>
  <c r="G165" i="9" l="1"/>
  <c r="G119" i="9"/>
  <c r="G91" i="9"/>
  <c r="G53" i="9"/>
  <c r="G26" i="9"/>
  <c r="G136" i="9" l="1"/>
</calcChain>
</file>

<file path=xl/sharedStrings.xml><?xml version="1.0" encoding="utf-8"?>
<sst xmlns="http://schemas.openxmlformats.org/spreadsheetml/2006/main" count="549" uniqueCount="359">
  <si>
    <t>kpl</t>
  </si>
  <si>
    <t>Opis</t>
  </si>
  <si>
    <t>Akumulator 12V/40Ah</t>
  </si>
  <si>
    <t>Moduł 8 wyjść przekaźnikowych niskonapięciowych</t>
  </si>
  <si>
    <t>Moduł pętli LSN o obciążalności 300mA</t>
  </si>
  <si>
    <t>Zasilacz 24V/6A</t>
  </si>
  <si>
    <t>Moduł kontroli baterii</t>
  </si>
  <si>
    <t xml:space="preserve">Sygnalizator akustyczno - optyczny </t>
  </si>
  <si>
    <t>Puszka instalacyjna przeciwpożarowa ośmiokątna z bezpiecznikiem 0,75</t>
  </si>
  <si>
    <t>Moduł 8 wejść i 1 wyjścia przekaźnikowego niskonapięciowego wraz z obudową</t>
  </si>
  <si>
    <t>Akumulator 12V/7Ah</t>
  </si>
  <si>
    <t>YnTKSYekw 2x2x1 monitorowanie</t>
  </si>
  <si>
    <t>HDGS 3x2,5</t>
  </si>
  <si>
    <t>mb</t>
  </si>
  <si>
    <t>szt.</t>
  </si>
  <si>
    <t>Kabel OMY 3*1,5</t>
  </si>
  <si>
    <t>2PT WIFI 6E AX7800 APP MANAGED AP</t>
  </si>
  <si>
    <t>Dysk twardy o pojemności 4TB dedykowany do analogowych rejestratorów monitoringu wizyjnego, 3 lata gwarancji producenta</t>
  </si>
  <si>
    <t>kabel FTP kat 6</t>
  </si>
  <si>
    <t>UPS</t>
  </si>
  <si>
    <t>Akumulator 7Ah/12v, bezobsługowy, AGM</t>
  </si>
  <si>
    <t>Sygnalizator optyczno-akustyczny, piezo, 115dB, 300mA, z własnym zasilaniem</t>
  </si>
  <si>
    <t>Komunikator alarmowy TCP/IP,  możliwość zdalnego programowania central przez TCP/IP</t>
  </si>
  <si>
    <t xml:space="preserve">Czujka PIR z, zasięg 15x20m, odporna na zwierzęta (do 25kg) </t>
  </si>
  <si>
    <t>Klawiatura LCD z wbudowanym czytnikiem breloków zbliżeniowych</t>
  </si>
  <si>
    <t>Nadajnik GSM/GPRS</t>
  </si>
  <si>
    <t>ROP</t>
  </si>
  <si>
    <t>Moduł wyjść przekaźnikowych niskonapięciowych (1 przekaźnik)</t>
  </si>
  <si>
    <t>Obudowa do modułów</t>
  </si>
  <si>
    <t>Gniazdo czujek serii 400</t>
  </si>
  <si>
    <t>Kamera wewnętrzna</t>
  </si>
  <si>
    <t>Kamera zewnętrzna</t>
  </si>
  <si>
    <t>Rejestrator IP</t>
  </si>
  <si>
    <t>KOSZTORYS REALIZACJI INWESTYCJI
Remont budynku handlowo-usługowego w Płocku przy ul. Kolejowej 16</t>
  </si>
  <si>
    <t>L.p.</t>
  </si>
  <si>
    <t>Asortyment robót</t>
  </si>
  <si>
    <t>Cena Jednostkowa (brutto)</t>
  </si>
  <si>
    <t>Jednostka</t>
  </si>
  <si>
    <t>Ilość z uwzględnieniem wielkości / krotności</t>
  </si>
  <si>
    <t>WARTOŚĆ ROBÓT (brutto)</t>
  </si>
  <si>
    <t>[1]</t>
  </si>
  <si>
    <t>[2]</t>
  </si>
  <si>
    <t>[3]</t>
  </si>
  <si>
    <t>[4]</t>
  </si>
  <si>
    <t>[5]</t>
  </si>
  <si>
    <t>[6]</t>
  </si>
  <si>
    <t>[7] = [4] x [6]</t>
  </si>
  <si>
    <t>Do uzupełnienia tylko kolumna cena jednostkowa (brutto).</t>
  </si>
  <si>
    <t>I. Instalacje monitoringu CCTV</t>
  </si>
  <si>
    <t>I.I. Materiały</t>
  </si>
  <si>
    <t>I.I.1</t>
  </si>
  <si>
    <t>I.II. Robocizna</t>
  </si>
  <si>
    <t>PODSUMA BRUTTO</t>
  </si>
  <si>
    <t>Dysk HDD</t>
  </si>
  <si>
    <t>Switch</t>
  </si>
  <si>
    <t>Kabel</t>
  </si>
  <si>
    <t>Materiały montażowe</t>
  </si>
  <si>
    <t>Monitor</t>
  </si>
  <si>
    <t xml:space="preserve">kpl. </t>
  </si>
  <si>
    <t>Wykonanie zakończeń kabla</t>
  </si>
  <si>
    <t>Wykonanie zakończeń na końcach kabla, montaż złącz RJ45 na końcach kabla przy kamerach, rozszycie kabla na panelu krosowym w szafie teletechnicznej</t>
  </si>
  <si>
    <t>Uruchomienie systemu</t>
  </si>
  <si>
    <t>Panel krosowy</t>
  </si>
  <si>
    <t>Patch panel 24RJ45 UTP kat. 6 montowany w szafie teletechnicznej</t>
  </si>
  <si>
    <t>Kamera kopułowa IP 5 Mpx
Obudowa: kopułowa
Obiektyw: 2.8-12 mm
Kąt widzenia: 100°
Funkcje: ROI, Detekcja ruchu, sabotaż obrazu, 3D-DNR, DWDR, BLC
Promiennik podczerwieni: 20m</t>
  </si>
  <si>
    <t>Kamera IP 5MPX zewnętrzna typu bullet,zintegrowany promiennik podczerwieni - zasięg 30m, funkcja AVF( zdalna regulacja ogniskowej i ostrości), kamera zawiera puszkę montażową, IP66 Obiektyw motozoom 2,8-12mm</t>
  </si>
  <si>
    <t>Montaż kamer zewnętrznych</t>
  </si>
  <si>
    <t>Montaż kamer wewnętrznych</t>
  </si>
  <si>
    <t xml:space="preserve">Układanie kabla w trasach kablowych </t>
  </si>
  <si>
    <t xml:space="preserve">Konfiguracja i testy systemu </t>
  </si>
  <si>
    <t xml:space="preserve">Uruchomienie systemu, testy systemu, szkolenie personelu </t>
  </si>
  <si>
    <t>II.I. Materiały</t>
  </si>
  <si>
    <t>II. Instalacje systemu alarmowego SSWiA</t>
  </si>
  <si>
    <t>Centrala alarmowa</t>
  </si>
  <si>
    <t>Moduł rozszerzenia</t>
  </si>
  <si>
    <t>Obudowa</t>
  </si>
  <si>
    <t>Materiały instalacyjne w tym kanały i rurki instalacyjne, kable krosowe RJ45-RJ45 UTP kat.6, przewód HDMI kołki montażowe wg potrzeb</t>
  </si>
  <si>
    <t>Montaż kamer  IP  5MPX  zewnętrznych typu bullet,zintegrowany promiennik podczerwieni - zasięg 30m, funkcja AVF( zdalna regulacja ogniskowej i ostrości), z zastosowaniem puszek montażowych, IP66 do ścian budynku</t>
  </si>
  <si>
    <t>Montaż kamer  IP 5MPX wewnętrznych kopułkowych, zintegrowany promiennik podczerwieni - zasięg 12m, funkcja AVF( zdalna regulacja ogniskowej i ostrości) do sufitów</t>
  </si>
  <si>
    <t>Układanie tras kablowych, zaciąganie kabla w trasach kablowych</t>
  </si>
  <si>
    <t>Wykonanie konfiguracji, ustawień systemowych, ustawień pola widzenia kamer, montaż rejestratora IP 32 kanały wyposażonego w dysk twardy o pojemności 8TB w szafie teletechnicznej</t>
  </si>
  <si>
    <t>Rejestrator IP  w/o HDD, 32 kanały ilość kanałów: 32
Obsługiwana rozdzielczość: do 12 Mpx 
Bitrate in/out: 256/160 Mpbs
Kompresja wideo: H.265/H.265+/H.264+/H.264
Wyjścia video: 1x HDMI, 1x VGA
Złącza USB: 2x USB 2.0 
Inteligentne funkcje AcuSense: technologia Motion Detecion 2.0, rozpoznawanie twarzy (wybrane kanały)
Max. ilość HDD: 4 
Max. pojemność dysku: 10TB
Wyjście / wejście alarmowe: 16/4
Obsługa zdalna: Przeglądarka WEB, 
Interfejs Ethernet: 1 x RJ-45 10/100/1000 Mb/s</t>
  </si>
  <si>
    <t>Moduł rozszerzenia centrali 8 linii</t>
  </si>
  <si>
    <t>I.II.1</t>
  </si>
  <si>
    <t>I.II.2</t>
  </si>
  <si>
    <t>I.II.3</t>
  </si>
  <si>
    <t>I.II.4</t>
  </si>
  <si>
    <t>I.II.5</t>
  </si>
  <si>
    <t>I.II.6</t>
  </si>
  <si>
    <t>I.II.7</t>
  </si>
  <si>
    <t>I.I.2</t>
  </si>
  <si>
    <t>I.I.3</t>
  </si>
  <si>
    <t>I.I.4</t>
  </si>
  <si>
    <t>I.I.5</t>
  </si>
  <si>
    <t>I.I.6</t>
  </si>
  <si>
    <t>I.I.7</t>
  </si>
  <si>
    <t>I.I.8</t>
  </si>
  <si>
    <t>I.I.9</t>
  </si>
  <si>
    <t>II.I.1</t>
  </si>
  <si>
    <t>II.I.2</t>
  </si>
  <si>
    <t>II.I.3</t>
  </si>
  <si>
    <t>II.I.4</t>
  </si>
  <si>
    <t>II.I.5</t>
  </si>
  <si>
    <t>Komunikator</t>
  </si>
  <si>
    <t>Czujka</t>
  </si>
  <si>
    <t>Obudowa centrali z modułem zasilania z wbudowanym uchwytem na nadajnik</t>
  </si>
  <si>
    <t>Manipulator strefowy</t>
  </si>
  <si>
    <t>Materiały instalacyjne w tym kanały i rurki instalacyjne,  wg potrzeb</t>
  </si>
  <si>
    <t>Akumulator</t>
  </si>
  <si>
    <t>Sygnalizator wewnętrzny</t>
  </si>
  <si>
    <t>Sygnalizator zewnętrzny</t>
  </si>
  <si>
    <t>Sygnalizator wewnętrzny, piezo, 115dB, 300mA, z własnym zasilaniem</t>
  </si>
  <si>
    <t>Nadajnik</t>
  </si>
  <si>
    <t>Kabel YTKSY 3*2*0,6</t>
  </si>
  <si>
    <t>Kabel YTKSY 4*2*0,6</t>
  </si>
  <si>
    <t>II.I.6</t>
  </si>
  <si>
    <t>II.I.7</t>
  </si>
  <si>
    <t>II.I.8</t>
  </si>
  <si>
    <t>II.I.9</t>
  </si>
  <si>
    <t>II.I.10</t>
  </si>
  <si>
    <t>II.I.11</t>
  </si>
  <si>
    <t>II.I.12</t>
  </si>
  <si>
    <t>II.I.13</t>
  </si>
  <si>
    <t>II.I.14</t>
  </si>
  <si>
    <t xml:space="preserve">Montaż elementów detekcyjnych </t>
  </si>
  <si>
    <t>Montaż czujek PIR, sygnalizatorów, manipulatorów</t>
  </si>
  <si>
    <t>Montaż centrali</t>
  </si>
  <si>
    <t>Montaż centrali alarmowej, modułów rozszerzeń</t>
  </si>
  <si>
    <t>Wykonanie zakończeń na końcach kabla, podłączenie czujek, podłączenie centrali, manipulatorów, modułów rozszerzeń, manipulatorów</t>
  </si>
  <si>
    <t>Wykonanie konfiguracji, ustawień systemowych, programowanie centrali alarmowej</t>
  </si>
  <si>
    <t>II.II. Robocizna</t>
  </si>
  <si>
    <t>II.II.1</t>
  </si>
  <si>
    <t>II.II.2</t>
  </si>
  <si>
    <t>II.II.3</t>
  </si>
  <si>
    <t>II.II.4</t>
  </si>
  <si>
    <t>II.II.5</t>
  </si>
  <si>
    <t>II.II.6</t>
  </si>
  <si>
    <t>II.II.7</t>
  </si>
  <si>
    <t>III.I. Materiały</t>
  </si>
  <si>
    <t>III. Instalacje systemu sygnalizacji pożarowej SSP</t>
  </si>
  <si>
    <t>III.I.1</t>
  </si>
  <si>
    <t>III.I.2</t>
  </si>
  <si>
    <t>III.I.3</t>
  </si>
  <si>
    <t>III.I.4</t>
  </si>
  <si>
    <t>III.I.5</t>
  </si>
  <si>
    <t>III.I.6</t>
  </si>
  <si>
    <t>III.I.7</t>
  </si>
  <si>
    <t>III.I.8</t>
  </si>
  <si>
    <t>III.I.9</t>
  </si>
  <si>
    <t>III.I.10</t>
  </si>
  <si>
    <t>III.I.11</t>
  </si>
  <si>
    <t>III.I.12</t>
  </si>
  <si>
    <t>III.I.13</t>
  </si>
  <si>
    <t>III.I.14</t>
  </si>
  <si>
    <t>III.II. Robocizna</t>
  </si>
  <si>
    <t>III.II.1</t>
  </si>
  <si>
    <t>III.II.2</t>
  </si>
  <si>
    <t>III.II.3</t>
  </si>
  <si>
    <t>III.II.4</t>
  </si>
  <si>
    <t>III.II.5</t>
  </si>
  <si>
    <t>III.II.6</t>
  </si>
  <si>
    <t>III.II.7</t>
  </si>
  <si>
    <t>RAZEM BRUTTO I.I+I.II</t>
  </si>
  <si>
    <t>RAZEM BRUTTO II.I+II.II</t>
  </si>
  <si>
    <t>RAZEM BRUTTO III.I+III.II</t>
  </si>
  <si>
    <t>Masa uszczelniająca</t>
  </si>
  <si>
    <t xml:space="preserve">Gniazdo czujek </t>
  </si>
  <si>
    <t>Ręczny Ostrzegacz Pożarowy</t>
  </si>
  <si>
    <t xml:space="preserve">Sygnalizator </t>
  </si>
  <si>
    <t xml:space="preserve">Puszka instalacyjna </t>
  </si>
  <si>
    <t xml:space="preserve">Moduł 8 </t>
  </si>
  <si>
    <t xml:space="preserve">Moduł wyjść </t>
  </si>
  <si>
    <t>Masa p-poż do uszczelnień przejść pożarowych</t>
  </si>
  <si>
    <t>Centrala</t>
  </si>
  <si>
    <t>Zasilacz</t>
  </si>
  <si>
    <t>Moduł pętli</t>
  </si>
  <si>
    <t>Moduł kontroli</t>
  </si>
  <si>
    <t>Materiały instalacyjne w tym uchwyty UDF, kotwy montażowe certyfikowane, wkręty</t>
  </si>
  <si>
    <t xml:space="preserve">Rurka instalacyjna, peszel itp. </t>
  </si>
  <si>
    <t>III.I.15</t>
  </si>
  <si>
    <t>III.I.16</t>
  </si>
  <si>
    <t>III.I.17</t>
  </si>
  <si>
    <t>III.I.18</t>
  </si>
  <si>
    <t>III.I.19</t>
  </si>
  <si>
    <t>III.I.20</t>
  </si>
  <si>
    <t>III.I.21</t>
  </si>
  <si>
    <t>III.I.22</t>
  </si>
  <si>
    <t>III.I.23</t>
  </si>
  <si>
    <t>III.I.24</t>
  </si>
  <si>
    <t>Montaż centrali pożarowej, modułów rozszerzeń</t>
  </si>
  <si>
    <t>Optyczna czujka dymu</t>
  </si>
  <si>
    <t>Wykonanie zakończeń na końcach kabla, podłączenie czujek, podłączenie centrali, modułów rozszerzeń, sygnalizatorów</t>
  </si>
  <si>
    <t>Montaż optycznych czujek dymu, sygnalizatorów, modułów, ROP</t>
  </si>
  <si>
    <t>Przejścia pożarowe</t>
  </si>
  <si>
    <t>Wykonanie przejść pożarowych w ścianach</t>
  </si>
  <si>
    <t>III.II.8</t>
  </si>
  <si>
    <t>IV.I. Materiały</t>
  </si>
  <si>
    <t>IV.II. Robocizna</t>
  </si>
  <si>
    <t>RAZEM BRUTTO IV.I+IV.II</t>
  </si>
  <si>
    <t>IV.I.1</t>
  </si>
  <si>
    <t>IV.II.1</t>
  </si>
  <si>
    <t>IV. Instalacje okablowania strukturalnego</t>
  </si>
  <si>
    <t>Szafa teletechniczna</t>
  </si>
  <si>
    <t>IV.I.2</t>
  </si>
  <si>
    <t>IV.I.3</t>
  </si>
  <si>
    <t>IV.I.4</t>
  </si>
  <si>
    <t>IV.I.5</t>
  </si>
  <si>
    <t>IV.I.6</t>
  </si>
  <si>
    <t>IV.I.7</t>
  </si>
  <si>
    <t>IV.I.8</t>
  </si>
  <si>
    <t>IV.I.9</t>
  </si>
  <si>
    <t>IV.I.10</t>
  </si>
  <si>
    <t>IV.I.11</t>
  </si>
  <si>
    <t>IV.I.12</t>
  </si>
  <si>
    <t>IV.I.13</t>
  </si>
  <si>
    <t>IV.I.14</t>
  </si>
  <si>
    <t>IV.I.16</t>
  </si>
  <si>
    <t>Panel światłowodowy</t>
  </si>
  <si>
    <t>Materiały dodatkowe</t>
  </si>
  <si>
    <t>Kable krosowe</t>
  </si>
  <si>
    <t xml:space="preserve">Panel FO światłowodowy 24J (12duplex S.C./APC) wyposażony </t>
  </si>
  <si>
    <t>Kabel krosowy FO duplex 2 m</t>
  </si>
  <si>
    <t>Kabel krosowy UTP kat 6A 2 m</t>
  </si>
  <si>
    <t>Patch Panel UTP kat.6A 24*RJ45 19''/1U MOLEX</t>
  </si>
  <si>
    <t>Kabel kat.6A UTP LSOH 500MHz fioletowy, MOLEX</t>
  </si>
  <si>
    <t>Materiały instalacyjne w tym uchwyty, kotwy montażowe, wkręty</t>
  </si>
  <si>
    <t>Montaż szafy teletechnicznej</t>
  </si>
  <si>
    <t>Montaż szafy teletechnicznej, montaż patch paneli, montaż panela wentylacyjnego</t>
  </si>
  <si>
    <t>Układanie okablowania LAN</t>
  </si>
  <si>
    <t>Układanie okablowania FO</t>
  </si>
  <si>
    <t>Ułożenie kabla światłowodowego</t>
  </si>
  <si>
    <t xml:space="preserve">Montaż modułów </t>
  </si>
  <si>
    <t>Montaż puszek pod gniazda RJ45</t>
  </si>
  <si>
    <t>Wykonanie zakończeń na końcach kabla, montaż gniazd RJ45 na końcach kabla, rozszycie kabla na panelu krosowym w szafie teletechnicznej</t>
  </si>
  <si>
    <t>Montaż puszek</t>
  </si>
  <si>
    <t>Pomiary i certyfikacja sieci LAN kat 6 i sieci FO</t>
  </si>
  <si>
    <t>IV.II.2</t>
  </si>
  <si>
    <t>IV.II.3</t>
  </si>
  <si>
    <t>IV.II.4</t>
  </si>
  <si>
    <t>IV.II.5</t>
  </si>
  <si>
    <t>IV.II.6</t>
  </si>
  <si>
    <t>IV.II.7</t>
  </si>
  <si>
    <t>Światłowód</t>
  </si>
  <si>
    <t>IV.II.8</t>
  </si>
  <si>
    <t>Pigtail S.C. 9/125 2m</t>
  </si>
  <si>
    <t>Kable krosowe FO</t>
  </si>
  <si>
    <t>Gniazdo LAN</t>
  </si>
  <si>
    <t>Kanały</t>
  </si>
  <si>
    <t>Kabel FO 8J</t>
  </si>
  <si>
    <t>Patch panel</t>
  </si>
  <si>
    <t>Organizer kabli 19"/1U RAL 7035 szara</t>
  </si>
  <si>
    <t xml:space="preserve">Półka stała </t>
  </si>
  <si>
    <t>Półka stała 19'' do szafy teletechnicznej</t>
  </si>
  <si>
    <t xml:space="preserve">Listwa zasilająca </t>
  </si>
  <si>
    <t>Listwa zasilająca 9x230V z wyłącznikiem 19'' do szafy</t>
  </si>
  <si>
    <t>Organizer</t>
  </si>
  <si>
    <t xml:space="preserve">Kanały instalacyjne PCV </t>
  </si>
  <si>
    <t>V. Urządzenia aktywne LAN +UPS</t>
  </si>
  <si>
    <t>V.I. Materiały</t>
  </si>
  <si>
    <t>V.II. Robocizna</t>
  </si>
  <si>
    <t>RAZEM BRUTTO V.I+V.II</t>
  </si>
  <si>
    <t>V.II.1</t>
  </si>
  <si>
    <t>Montaż urządzeń</t>
  </si>
  <si>
    <t>Połączenia urządzeń</t>
  </si>
  <si>
    <t>Montaż i podłączenie elektryczne zasilacza UPS w szafie teletechnicznej</t>
  </si>
  <si>
    <t>Montaż urządzeń aktywnych w szafie teletechnicznej</t>
  </si>
  <si>
    <t xml:space="preserve">Zasilacz UPS 3000W do szafy RACK </t>
  </si>
  <si>
    <t>POE+ MANAGED SWITCH 16 port</t>
  </si>
  <si>
    <t>Konfiguracja urządzeń aktywnych</t>
  </si>
  <si>
    <t>V.II.2</t>
  </si>
  <si>
    <t>V.II.3</t>
  </si>
  <si>
    <t>V.II.4</t>
  </si>
  <si>
    <t>V.II.5</t>
  </si>
  <si>
    <t>V.II.6</t>
  </si>
  <si>
    <t>System mocowania na dach pokryty membraną</t>
  </si>
  <si>
    <t>System montażowy</t>
  </si>
  <si>
    <t>Panele fotowoltaiczne</t>
  </si>
  <si>
    <t>Inwerter fotowoltaiczny</t>
  </si>
  <si>
    <t>Optymalizatory mocy</t>
  </si>
  <si>
    <t>VI. Instalacja fotowoltaiczna</t>
  </si>
  <si>
    <t>VI.I. Materiały</t>
  </si>
  <si>
    <t>RAZEM BRUTTO VI.I+VI.II</t>
  </si>
  <si>
    <t>VI.II. Robocizna</t>
  </si>
  <si>
    <t>VI.II.1</t>
  </si>
  <si>
    <t>VI.I.2</t>
  </si>
  <si>
    <t>VI.I.1</t>
  </si>
  <si>
    <t>VI.I.3</t>
  </si>
  <si>
    <t>VI.I.4</t>
  </si>
  <si>
    <t>VI.I.5</t>
  </si>
  <si>
    <t>VI.I.6</t>
  </si>
  <si>
    <t>VI.I.7</t>
  </si>
  <si>
    <t>VI.I.8</t>
  </si>
  <si>
    <t>VI.I.9</t>
  </si>
  <si>
    <t>Wykonanie połączeń kablowych do urządzeń aktywnych</t>
  </si>
  <si>
    <t>Materiały montażowe w tym uchwyty, kotwy montażowe, wkręty</t>
  </si>
  <si>
    <t>Wifi</t>
  </si>
  <si>
    <t xml:space="preserve">Montaż urządzeń i podłączenie Wifi </t>
  </si>
  <si>
    <t>Spawanie kabla światłowodowego 8J</t>
  </si>
  <si>
    <t>wskaźnik zdziałania</t>
  </si>
  <si>
    <t>YnTKSYekw 1x2x0,8 pętla detekcyjna</t>
  </si>
  <si>
    <t xml:space="preserve">HTKSHekw 1x2x1 pęta sterująca </t>
  </si>
  <si>
    <t>przełącznik LAN</t>
  </si>
  <si>
    <t>Wifi LAN</t>
  </si>
  <si>
    <t>Montaż konstrukcji wsporczej</t>
  </si>
  <si>
    <t>Montaż optymalizatorów</t>
  </si>
  <si>
    <t>Montaż paneli fotowoltaicznych</t>
  </si>
  <si>
    <t>Wykonanie okablowania DC</t>
  </si>
  <si>
    <t>Wykonanie okablowania AC</t>
  </si>
  <si>
    <t>Montaż rozdzielni</t>
  </si>
  <si>
    <t>Wykonaie instalacji uziemiającej</t>
  </si>
  <si>
    <t>Konfiguracja systemu</t>
  </si>
  <si>
    <t>Projekt</t>
  </si>
  <si>
    <t>Opracowanie projektu technicznego z uzgodnieniami p-poż</t>
  </si>
  <si>
    <t>Montaż konstrukcji wsporczej na dachu pokrtytym membraną</t>
  </si>
  <si>
    <t>Montaż optymalizatorów mocy do każdego panela fotowoltaicznego</t>
  </si>
  <si>
    <t>Montaż paneli fotowoltaicznych do przygotowanej konstrukcji</t>
  </si>
  <si>
    <t>Panele fotowoltaiczne 540W</t>
  </si>
  <si>
    <t>Rozdzielnia DC</t>
  </si>
  <si>
    <t>Rozdzielnia AC</t>
  </si>
  <si>
    <t>ROZDZIELNICA AC DEHN 10,1-20A C25/3 T1+2+3</t>
  </si>
  <si>
    <t>ROZDZIELNICA kompletna DC DEHN 4,3-15A T1+2+3 RCD A 40/0,1/4</t>
  </si>
  <si>
    <t>KABEL SOLARNY CORAB CZARNY 6MM</t>
  </si>
  <si>
    <t>KABEL SOLARNY CORAB CZERWONY 6MM</t>
  </si>
  <si>
    <t>Kabel YDY 5x4</t>
  </si>
  <si>
    <t>Układanie tras kablowych, zaciąganie kabla fotowoltaicznego w trasach kablowych</t>
  </si>
  <si>
    <t>Układanie tras kablowych, zaciąganie kabla YDY 5x4o w trasach kablowych</t>
  </si>
  <si>
    <t>Montaż rozdzielni AC i DC</t>
  </si>
  <si>
    <t>Opracowanie dokumentacji powykonawczej, opracowanie dokumentacji odbiorowej do zgłoszenia operatorowi</t>
  </si>
  <si>
    <t>VI.I.10</t>
  </si>
  <si>
    <t>VI.I.11</t>
  </si>
  <si>
    <t>Wykonanie instalacji uziemiającej dla konstrukcji fotowoltaicznej</t>
  </si>
  <si>
    <t>Trasy kablowe DC</t>
  </si>
  <si>
    <t>Trasy kablowe AC</t>
  </si>
  <si>
    <t>Kanały montażowe metalowe</t>
  </si>
  <si>
    <t>Kanały montażowe PVC</t>
  </si>
  <si>
    <t>VI.I.12</t>
  </si>
  <si>
    <t>Konfiguracja falownika oraz uruchomienie platwormy monitorującej</t>
  </si>
  <si>
    <t>VI.II.2</t>
  </si>
  <si>
    <t>VI.II.3</t>
  </si>
  <si>
    <t>VI.II.4</t>
  </si>
  <si>
    <t>VI.II.5</t>
  </si>
  <si>
    <t>VI.II.6</t>
  </si>
  <si>
    <t>VI.II.7</t>
  </si>
  <si>
    <t>VI.II.8</t>
  </si>
  <si>
    <t>VI.II.9</t>
  </si>
  <si>
    <t>VI.II.10</t>
  </si>
  <si>
    <t>VI.II.11</t>
  </si>
  <si>
    <t>Opracowanie projektu technicznego i dokumentacji powykonawczej</t>
  </si>
  <si>
    <t>Dokumentacja techniczna</t>
  </si>
  <si>
    <t>Optymalizator mocy SOLAREDGE wg projektu</t>
  </si>
  <si>
    <t>Inwerter fotowoltaiczny do pracy z optymalizatorami min. 10kW + moduł komunikacyjny+ antena</t>
  </si>
  <si>
    <t>wg.potrzeb</t>
  </si>
  <si>
    <t>SWITCH 48 port 10/100/1000</t>
  </si>
  <si>
    <t>Szafa serwerowa wg. projektu GPD kompletna wyposażona w, panel wentylacyjny 4W z termostatem</t>
  </si>
  <si>
    <t>Moduł keystone RJ45 U/UTP kat.6A + adapter kątowy+ puszka instalacyjna wyposażona ramka support</t>
  </si>
  <si>
    <t>Centrala p-poż wg projektu + obudowa zasilania do instalacji czterech baterii 12V/40Ah+</t>
  </si>
  <si>
    <t>Switch 24porty PoE 10/100/100 Ilość portów: 24x RJ45 - 10/100 Base-T, 
Montaż: Szafa RACK 19"</t>
  </si>
  <si>
    <t xml:space="preserve">Monitor przemysłowy, przekątna matrycy: min. 31,5"
</t>
  </si>
  <si>
    <t>Centrala alarmowa 
Wejścia przewodowe: 8 (możliwość rozbudowy do 64)
Wyjścia przewodowe : 4 (możliwość rozbudowy do 64)
wg.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</si>
</sst>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_-* #,##0.00\ _z_ł_-;\-* #,##0.00\ _z_ł_-;_-* &quot;-&quot;??\ _z_ł_-;_-@_-"/>
    <numFmt numFmtId="166" formatCode="_-* #,##0.00\ _E_U_R_-;\-* #,##0.00\ _E_U_R_-;_-* &quot;-&quot;??\ _E_U_R_-;_-@_-"/>
    <numFmt numFmtId="167" formatCode="_(&quot;$&quot;#,##0_)&quot;millions&quot;;\(&quot;$&quot;#,##0\)&quot; millions&quot;"/>
    <numFmt numFmtId="168" formatCode="&quot;$&quot;#,##0.00_)\ \ \ ;\(&quot;$&quot;#,##0.00\)\ \ \ "/>
    <numFmt numFmtId="169" formatCode="&quot;$&quot;#,##0.00&quot;*&quot;\ \ ;\(&quot;$&quot;#,##0.00\)&quot;*&quot;\ \ "/>
    <numFmt numFmtId="170" formatCode="&quot;$&quot;#,##0.00\A_)\ ;\(&quot;$&quot;#,##0.00\A\)\ \ "/>
    <numFmt numFmtId="171" formatCode="&quot;$&quot;#,##0.00_);\(&quot;$&quot;#,##0.00\)"/>
    <numFmt numFmtId="172" formatCode="&quot;$&quot;#,##0_);\(&quot;$&quot;#,##0\)"/>
    <numFmt numFmtId="173" formatCode="[Blue]#,##0_);[Blue]\(#,##0\)"/>
    <numFmt numFmtId="174" formatCode="[Red]#,##0;[Red]\(#,##0\)"/>
    <numFmt numFmtId="175" formatCode="[Blue]0.0%;[Blue]\(0.0%\)"/>
    <numFmt numFmtId="176" formatCode="0.0%;\(0.0%\)"/>
    <numFmt numFmtId="177" formatCode="[Red]0.0%;[Red]\(0.0%\)"/>
    <numFmt numFmtId="178" formatCode="#,##0_);[Blue]\(#,##0\)"/>
    <numFmt numFmtId="179" formatCode="#,##0\ ;\(#,##0.0\)"/>
    <numFmt numFmtId="180" formatCode="_-* #,##0.00\ _€_-;\-* #,##0.00\ _€_-;_-* &quot;-&quot;??\ _€_-;_-@_-"/>
    <numFmt numFmtId="181" formatCode="&quot;$&quot;0.00_)"/>
    <numFmt numFmtId="182" formatCode="_(&quot;$&quot;* #,##0.00_);_(&quot;$&quot;* \(#,##0.00\);_(&quot;$&quot;* &quot;-&quot;??_);_(@_)"/>
    <numFmt numFmtId="183" formatCode="@\ \ \ \ \ "/>
    <numFmt numFmtId="184" formatCode="&quot;$&quot;#,##0.00\A\ \ \ \ ;\(&quot;$&quot;#,##0.00\A\)\ \ \ \ "/>
    <numFmt numFmtId="185" formatCode="&quot;$&quot;#,##0.00&quot;E&quot;\ \ \ \ ;\(&quot;$&quot;#,##0.00&quot;E&quot;\)\ \ \ \ "/>
    <numFmt numFmtId="186" formatCode="#,##0.00\A\ \ \ \ ;\(#,##0.00\A\)\ \ \ \ "/>
    <numFmt numFmtId="187" formatCode="#,##0.00&quot;E&quot;\ \ \ \ ;\(#,##0.00&quot;E&quot;\)\ \ \ \ "/>
    <numFmt numFmtId="188" formatCode="#,##0\ \ ;\(#,##0\)\ ;\—\ \ \ \ "/>
    <numFmt numFmtId="189" formatCode="&quot;$&quot;#,##0.00_)\ \ \ \ \ ;\(&quot;$&quot;#,##0.00\)\ \ \ \ \ "/>
    <numFmt numFmtId="190" formatCode="0%\ \ \ \ \ \ \ "/>
    <numFmt numFmtId="191" formatCode="&quot;$&quot;#,##0\ &quot;MM&quot;;\(&quot;$&quot;#,##0.00\ &quot;MM&quot;\)"/>
    <numFmt numFmtId="192" formatCode="_(&quot;$&quot;* #,##0_)\ &quot;millions&quot;;_(&quot;$&quot;* \(#,##0\)&quot; millions&quot;"/>
    <numFmt numFmtId="193" formatCode="#,##0.0_);\(#,##0.0\)"/>
    <numFmt numFmtId="194" formatCode="#,##0.0\ ;\(#,##0.0\)"/>
    <numFmt numFmtId="195" formatCode="0.00_)"/>
    <numFmt numFmtId="196" formatCode="#,##0___);\(#,##0.00\)"/>
    <numFmt numFmtId="197" formatCode="0.0\ "/>
    <numFmt numFmtId="198" formatCode="0.0%\ \ \ \ \ "/>
    <numFmt numFmtId="199" formatCode="#,##0&quot;%&quot;"/>
    <numFmt numFmtId="200" formatCode="0%;\(0%\)"/>
    <numFmt numFmtId="201" formatCode="&quot;$&quot;#\-?/?"/>
    <numFmt numFmtId="202" formatCode="0.00\ \ \ \ "/>
    <numFmt numFmtId="203" formatCode="@\ "/>
    <numFmt numFmtId="204" formatCode="&quot;$&quot;@"/>
    <numFmt numFmtId="205" formatCode="#,##0_);\(#,##0_)"/>
    <numFmt numFmtId="206" formatCode="_-* #,##0.00\ [$€-1]_-;\-* #,##0.00\ [$€-1]_-;_-* &quot;-&quot;??\ [$€-1]_-"/>
    <numFmt numFmtId="207" formatCode="0\."/>
    <numFmt numFmtId="208" formatCode="#,##0.00;[Red]&quot;-&quot;#,##0.00"/>
    <numFmt numFmtId="209" formatCode="_-* #,##0.00&quot; zł&quot;_-;\-* #,##0.00&quot; zł&quot;_-;_-* \-??&quot; zł&quot;_-;_-@_-"/>
    <numFmt numFmtId="210" formatCode="[$-415]General"/>
    <numFmt numFmtId="211" formatCode="&quot; &quot;#,##0.00&quot; zł &quot;;&quot;-&quot;#,##0.00&quot; zł &quot;;&quot; -&quot;#&quot; zł &quot;;@&quot; &quot;"/>
  </numFmts>
  <fonts count="9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Helv"/>
      <charset val="238"/>
    </font>
    <font>
      <sz val="11"/>
      <color theme="1"/>
      <name val="Calibri"/>
      <family val="2"/>
      <scheme val="minor"/>
    </font>
    <font>
      <sz val="10"/>
      <name val="GillSans"/>
    </font>
    <font>
      <sz val="10"/>
      <color indexed="14"/>
      <name val="Baskerville MT"/>
    </font>
    <font>
      <sz val="10"/>
      <name val="Helv"/>
      <charset val="204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2"/>
      <name val="Tms Rmn"/>
    </font>
    <font>
      <b/>
      <i/>
      <sz val="12"/>
      <name val="Tms Rmn"/>
    </font>
    <font>
      <b/>
      <sz val="10"/>
      <name val="MS Sans Serif"/>
      <family val="2"/>
    </font>
    <font>
      <sz val="8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GillSans"/>
    </font>
    <font>
      <sz val="10"/>
      <name val="Helv"/>
    </font>
    <font>
      <sz val="10"/>
      <color indexed="12"/>
      <name val="Helv"/>
    </font>
    <font>
      <i/>
      <sz val="10"/>
      <color indexed="23"/>
      <name val="Arial"/>
      <family val="2"/>
    </font>
    <font>
      <sz val="9"/>
      <name val="GillSans Light"/>
    </font>
    <font>
      <sz val="11"/>
      <name val="Times New Roman"/>
      <family val="1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name val="GillSans Light"/>
    </font>
    <font>
      <sz val="8"/>
      <name val="Helv"/>
    </font>
    <font>
      <sz val="10"/>
      <color indexed="60"/>
      <name val="Arial"/>
      <family val="2"/>
    </font>
    <font>
      <b/>
      <i/>
      <sz val="16"/>
      <name val="Helv"/>
    </font>
    <font>
      <sz val="8"/>
      <color theme="1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  <charset val="238"/>
    </font>
    <font>
      <sz val="10"/>
      <name val="MS Sans Serif"/>
      <family val="2"/>
    </font>
    <font>
      <sz val="10"/>
      <name val="Palatino"/>
    </font>
    <font>
      <u/>
      <sz val="10"/>
      <name val="GillSans"/>
      <family val="2"/>
    </font>
    <font>
      <sz val="10"/>
      <name val="Tms Rmn"/>
    </font>
    <font>
      <sz val="8"/>
      <name val="Helvetica"/>
    </font>
    <font>
      <b/>
      <sz val="12"/>
      <name val="GillSans"/>
      <family val="2"/>
    </font>
    <font>
      <b/>
      <sz val="18"/>
      <color indexed="56"/>
      <name val="Cambria"/>
      <family val="2"/>
    </font>
    <font>
      <u/>
      <sz val="11"/>
      <name val="GillSans"/>
      <family val="2"/>
    </font>
    <font>
      <sz val="12"/>
      <name val="Osaka"/>
      <family val="3"/>
      <charset val="128"/>
    </font>
    <font>
      <sz val="10"/>
      <name val="Calibri"/>
      <family val="2"/>
    </font>
    <font>
      <sz val="10"/>
      <name val="Helv"/>
      <family val="2"/>
    </font>
    <font>
      <sz val="11"/>
      <color theme="0"/>
      <name val="Czcionka tekstu podstawowego"/>
      <family val="2"/>
      <charset val="238"/>
    </font>
    <font>
      <sz val="10"/>
      <name val="Arial PL"/>
    </font>
    <font>
      <sz val="10"/>
      <name val="Arial CE"/>
    </font>
    <font>
      <b/>
      <sz val="10"/>
      <name val="Arial PL"/>
    </font>
    <font>
      <u/>
      <sz val="10"/>
      <color indexed="12"/>
      <name val="Arial"/>
      <family val="2"/>
      <charset val="238"/>
    </font>
    <font>
      <b/>
      <sz val="15"/>
      <color indexed="56"/>
      <name val="Czcionka tekstu podstawowego"/>
      <family val="2"/>
      <charset val="238"/>
    </font>
    <font>
      <sz val="11"/>
      <name val="돋움"/>
      <family val="3"/>
      <charset val="238"/>
    </font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u/>
      <sz val="10"/>
      <color indexed="12"/>
      <name val="Arial CE"/>
      <charset val="238"/>
    </font>
    <font>
      <b/>
      <sz val="11"/>
      <color indexed="63"/>
      <name val="Calibri"/>
      <family val="2"/>
      <charset val="238"/>
    </font>
    <font>
      <sz val="9"/>
      <name val="Geneva"/>
      <family val="2"/>
    </font>
    <font>
      <sz val="10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sz val="10"/>
      <color theme="1"/>
      <name val="Arial CE1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71">
    <xf numFmtId="0" fontId="0" fillId="0" borderId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165" fontId="8" fillId="0" borderId="0" applyFont="0" applyFill="0" applyBorder="0" applyAlignment="0" applyProtection="0"/>
    <xf numFmtId="0" fontId="4" fillId="0" borderId="0"/>
    <xf numFmtId="0" fontId="7" fillId="0" borderId="0"/>
    <xf numFmtId="0" fontId="4" fillId="0" borderId="0"/>
    <xf numFmtId="0" fontId="9" fillId="0" borderId="0"/>
    <xf numFmtId="0" fontId="4" fillId="0" borderId="0"/>
    <xf numFmtId="0" fontId="11" fillId="0" borderId="0"/>
    <xf numFmtId="0" fontId="4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17" fillId="0" borderId="0"/>
    <xf numFmtId="167" fontId="17" fillId="0" borderId="0">
      <alignment horizontal="right"/>
    </xf>
    <xf numFmtId="168" fontId="17" fillId="5" borderId="0"/>
    <xf numFmtId="169" fontId="17" fillId="5" borderId="0"/>
    <xf numFmtId="170" fontId="17" fillId="5" borderId="0"/>
    <xf numFmtId="0" fontId="17" fillId="5" borderId="0">
      <alignment horizontal="right"/>
    </xf>
    <xf numFmtId="171" fontId="18" fillId="0" borderId="0">
      <alignment horizontal="right"/>
    </xf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37" fontId="23" fillId="0" borderId="0"/>
    <xf numFmtId="37" fontId="24" fillId="0" borderId="0"/>
    <xf numFmtId="172" fontId="25" fillId="0" borderId="9" applyAlignment="0" applyProtection="0"/>
    <xf numFmtId="173" fontId="6" fillId="0" borderId="0" applyFill="0" applyBorder="0" applyAlignment="0"/>
    <xf numFmtId="174" fontId="26" fillId="0" borderId="0" applyFill="0" applyBorder="0" applyAlignment="0"/>
    <xf numFmtId="175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173" fontId="6" fillId="0" borderId="0" applyFill="0" applyBorder="0" applyAlignment="0"/>
    <xf numFmtId="178" fontId="6" fillId="0" borderId="0" applyFill="0" applyBorder="0" applyAlignment="0"/>
    <xf numFmtId="174" fontId="26" fillId="0" borderId="0" applyFill="0" applyBorder="0" applyAlignment="0"/>
    <xf numFmtId="0" fontId="27" fillId="24" borderId="10" applyNumberFormat="0" applyAlignment="0" applyProtection="0"/>
    <xf numFmtId="0" fontId="28" fillId="25" borderId="11" applyNumberFormat="0" applyAlignment="0" applyProtection="0"/>
    <xf numFmtId="0" fontId="29" fillId="0" borderId="5" applyNumberFormat="0" applyFill="0" applyProtection="0">
      <alignment horizontal="left" vertical="center"/>
    </xf>
    <xf numFmtId="0" fontId="30" fillId="0" borderId="0"/>
    <xf numFmtId="179" fontId="30" fillId="0" borderId="5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6" fillId="0" borderId="0" applyFont="0" applyFill="0" applyBorder="0" applyAlignment="0" applyProtection="0"/>
    <xf numFmtId="181" fontId="31" fillId="0" borderId="6">
      <protection hidden="1"/>
    </xf>
    <xf numFmtId="174" fontId="2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83" fontId="17" fillId="5" borderId="7">
      <alignment horizontal="right"/>
    </xf>
    <xf numFmtId="0" fontId="6" fillId="0" borderId="0" applyFont="0" applyFill="0" applyBorder="0" applyAlignment="0" applyProtection="0"/>
    <xf numFmtId="14" fontId="20" fillId="0" borderId="0" applyFill="0" applyBorder="0" applyAlignment="0"/>
    <xf numFmtId="173" fontId="6" fillId="0" borderId="0" applyFill="0" applyBorder="0" applyAlignment="0"/>
    <xf numFmtId="174" fontId="26" fillId="0" borderId="0" applyFill="0" applyBorder="0" applyAlignment="0"/>
    <xf numFmtId="173" fontId="6" fillId="0" borderId="0" applyFill="0" applyBorder="0" applyAlignment="0"/>
    <xf numFmtId="178" fontId="6" fillId="0" borderId="0" applyFill="0" applyBorder="0" applyAlignment="0"/>
    <xf numFmtId="174" fontId="26" fillId="0" borderId="0" applyFill="0" applyBorder="0" applyAlignment="0"/>
    <xf numFmtId="181" fontId="31" fillId="0" borderId="6">
      <protection hidden="1"/>
    </xf>
    <xf numFmtId="171" fontId="17" fillId="26" borderId="0" applyBorder="0"/>
    <xf numFmtId="184" fontId="17" fillId="0" borderId="0"/>
    <xf numFmtId="185" fontId="17" fillId="0" borderId="0"/>
    <xf numFmtId="39" fontId="17" fillId="26" borderId="0"/>
    <xf numFmtId="186" fontId="17" fillId="0" borderId="0"/>
    <xf numFmtId="187" fontId="17" fillId="0" borderId="0"/>
    <xf numFmtId="0" fontId="3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3" fillId="0" borderId="0" applyNumberFormat="0" applyFill="0" applyBorder="0" applyProtection="0">
      <alignment horizontal="left" vertical="center"/>
    </xf>
    <xf numFmtId="188" fontId="34" fillId="0" borderId="0">
      <alignment horizontal="right"/>
    </xf>
    <xf numFmtId="189" fontId="17" fillId="0" borderId="12"/>
    <xf numFmtId="0" fontId="17" fillId="5" borderId="7">
      <alignment horizontal="right"/>
    </xf>
    <xf numFmtId="0" fontId="17" fillId="5" borderId="7">
      <alignment horizontal="right"/>
    </xf>
    <xf numFmtId="0" fontId="17" fillId="5" borderId="7">
      <alignment horizontal="right"/>
    </xf>
    <xf numFmtId="190" fontId="17" fillId="5" borderId="7">
      <alignment horizontal="right"/>
    </xf>
    <xf numFmtId="0" fontId="17" fillId="5" borderId="7">
      <alignment horizontal="right"/>
    </xf>
    <xf numFmtId="0" fontId="17" fillId="5" borderId="7">
      <alignment horizontal="right"/>
    </xf>
    <xf numFmtId="190" fontId="17" fillId="5" borderId="7">
      <alignment horizontal="right"/>
    </xf>
    <xf numFmtId="190" fontId="17" fillId="5" borderId="7">
      <alignment horizontal="right"/>
    </xf>
    <xf numFmtId="0" fontId="17" fillId="5" borderId="7">
      <alignment horizontal="right"/>
    </xf>
    <xf numFmtId="190" fontId="17" fillId="5" borderId="7">
      <alignment horizontal="right"/>
    </xf>
    <xf numFmtId="38" fontId="26" fillId="5" borderId="0" applyNumberFormat="0" applyBorder="0" applyAlignment="0" applyProtection="0"/>
    <xf numFmtId="0" fontId="35" fillId="0" borderId="13" applyNumberFormat="0" applyAlignment="0" applyProtection="0">
      <alignment horizontal="left" vertical="center"/>
    </xf>
    <xf numFmtId="0" fontId="35" fillId="0" borderId="3">
      <alignment horizontal="left" vertical="center"/>
    </xf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10" fontId="26" fillId="27" borderId="1" applyNumberFormat="0" applyBorder="0" applyAlignment="0" applyProtection="0"/>
    <xf numFmtId="0" fontId="39" fillId="0" borderId="0" applyNumberFormat="0" applyFill="0" applyBorder="0" applyProtection="0">
      <alignment horizontal="left" vertical="center"/>
    </xf>
    <xf numFmtId="173" fontId="6" fillId="0" borderId="0" applyFill="0" applyBorder="0" applyAlignment="0"/>
    <xf numFmtId="174" fontId="26" fillId="0" borderId="0" applyFill="0" applyBorder="0" applyAlignment="0"/>
    <xf numFmtId="173" fontId="6" fillId="0" borderId="0" applyFill="0" applyBorder="0" applyAlignment="0"/>
    <xf numFmtId="178" fontId="6" fillId="0" borderId="0" applyFill="0" applyBorder="0" applyAlignment="0"/>
    <xf numFmtId="174" fontId="26" fillId="0" borderId="0" applyFill="0" applyBorder="0" applyAlignment="0"/>
    <xf numFmtId="0" fontId="17" fillId="0" borderId="0">
      <alignment horizontal="right"/>
    </xf>
    <xf numFmtId="191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192" fontId="17" fillId="0" borderId="0">
      <alignment horizontal="right"/>
    </xf>
    <xf numFmtId="0" fontId="17" fillId="0" borderId="0">
      <alignment horizontal="right"/>
    </xf>
    <xf numFmtId="0" fontId="17" fillId="0" borderId="0">
      <alignment horizontal="right"/>
    </xf>
    <xf numFmtId="192" fontId="17" fillId="0" borderId="0">
      <alignment horizontal="right"/>
    </xf>
    <xf numFmtId="192" fontId="17" fillId="0" borderId="0">
      <alignment horizontal="right"/>
    </xf>
    <xf numFmtId="0" fontId="17" fillId="0" borderId="0">
      <alignment horizontal="right"/>
    </xf>
    <xf numFmtId="192" fontId="17" fillId="0" borderId="0">
      <alignment horizontal="right"/>
    </xf>
    <xf numFmtId="0" fontId="17" fillId="5" borderId="7">
      <alignment horizontal="right"/>
    </xf>
    <xf numFmtId="193" fontId="40" fillId="0" borderId="5"/>
    <xf numFmtId="0" fontId="41" fillId="28" borderId="0" applyNumberFormat="0" applyBorder="0" applyAlignment="0" applyProtection="0"/>
    <xf numFmtId="194" fontId="30" fillId="0" borderId="0"/>
    <xf numFmtId="195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>
      <alignment wrapText="1"/>
    </xf>
    <xf numFmtId="0" fontId="4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4" fillId="0" borderId="0"/>
    <xf numFmtId="0" fontId="45" fillId="0" borderId="0"/>
    <xf numFmtId="0" fontId="9" fillId="0" borderId="0"/>
    <xf numFmtId="0" fontId="4" fillId="0" borderId="0"/>
    <xf numFmtId="0" fontId="7" fillId="0" borderId="0"/>
    <xf numFmtId="0" fontId="6" fillId="29" borderId="17" applyNumberFormat="0" applyFont="0" applyAlignment="0" applyProtection="0"/>
    <xf numFmtId="196" fontId="46" fillId="0" borderId="0"/>
    <xf numFmtId="0" fontId="47" fillId="0" borderId="0" applyNumberFormat="0" applyFill="0" applyBorder="0" applyAlignment="0" applyProtection="0"/>
    <xf numFmtId="197" fontId="17" fillId="26" borderId="0"/>
    <xf numFmtId="198" fontId="17" fillId="0" borderId="0"/>
    <xf numFmtId="199" fontId="31" fillId="0" borderId="0">
      <protection hidden="1"/>
    </xf>
    <xf numFmtId="177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93" fontId="40" fillId="0" borderId="0"/>
    <xf numFmtId="173" fontId="6" fillId="0" borderId="0" applyFill="0" applyBorder="0" applyAlignment="0"/>
    <xf numFmtId="174" fontId="26" fillId="0" borderId="0" applyFill="0" applyBorder="0" applyAlignment="0"/>
    <xf numFmtId="173" fontId="6" fillId="0" borderId="0" applyFill="0" applyBorder="0" applyAlignment="0"/>
    <xf numFmtId="178" fontId="6" fillId="0" borderId="0" applyFill="0" applyBorder="0" applyAlignment="0"/>
    <xf numFmtId="174" fontId="26" fillId="0" borderId="0" applyFill="0" applyBorder="0" applyAlignment="0"/>
    <xf numFmtId="201" fontId="17" fillId="5" borderId="18">
      <alignment horizontal="right"/>
    </xf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202" fontId="17" fillId="5" borderId="0"/>
    <xf numFmtId="0" fontId="48" fillId="0" borderId="0">
      <alignment horizontal="center"/>
    </xf>
    <xf numFmtId="0" fontId="17" fillId="0" borderId="5">
      <alignment horizontal="centerContinuous"/>
    </xf>
    <xf numFmtId="203" fontId="17" fillId="5" borderId="0">
      <alignment horizontal="right"/>
    </xf>
    <xf numFmtId="204" fontId="17" fillId="5" borderId="7">
      <alignment horizontal="right"/>
    </xf>
    <xf numFmtId="0" fontId="39" fillId="0" borderId="0" applyNumberFormat="0" applyFill="0" applyBorder="0" applyProtection="0">
      <alignment horizontal="right" vertical="center"/>
    </xf>
    <xf numFmtId="37" fontId="49" fillId="0" borderId="19"/>
    <xf numFmtId="0" fontId="15" fillId="0" borderId="0"/>
    <xf numFmtId="0" fontId="6" fillId="0" borderId="0"/>
    <xf numFmtId="0" fontId="6" fillId="0" borderId="0"/>
    <xf numFmtId="0" fontId="50" fillId="0" borderId="0" applyNumberFormat="0" applyFill="0" applyBorder="0" applyProtection="0">
      <alignment horizontal="left" vertical="center"/>
    </xf>
    <xf numFmtId="0" fontId="50" fillId="0" borderId="3" applyNumberFormat="0" applyFill="0" applyProtection="0">
      <alignment horizontal="left" vertical="center"/>
    </xf>
    <xf numFmtId="49" fontId="51" fillId="0" borderId="0"/>
    <xf numFmtId="49" fontId="20" fillId="0" borderId="0" applyFill="0" applyBorder="0" applyAlignment="0"/>
    <xf numFmtId="177" fontId="26" fillId="0" borderId="0" applyFill="0" applyBorder="0" applyAlignment="0"/>
    <xf numFmtId="205" fontId="6" fillId="0" borderId="0" applyFill="0" applyBorder="0" applyAlignment="0"/>
    <xf numFmtId="0" fontId="6" fillId="0" borderId="0"/>
    <xf numFmtId="0" fontId="52" fillId="0" borderId="0" applyNumberFormat="0" applyFill="0" applyBorder="0" applyAlignment="0" applyProtection="0"/>
    <xf numFmtId="0" fontId="50" fillId="30" borderId="0" applyNumberFormat="0" applyBorder="0" applyProtection="0">
      <alignment horizontal="left" vertical="center"/>
    </xf>
    <xf numFmtId="0" fontId="50" fillId="1" borderId="0" applyNumberFormat="0" applyBorder="0" applyProtection="0">
      <alignment horizontal="left" vertical="center"/>
    </xf>
    <xf numFmtId="0" fontId="53" fillId="0" borderId="0"/>
    <xf numFmtId="37" fontId="49" fillId="0" borderId="5"/>
    <xf numFmtId="37" fontId="49" fillId="0" borderId="2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54" fillId="0" borderId="0" applyFill="0"/>
    <xf numFmtId="0" fontId="7" fillId="0" borderId="0"/>
    <xf numFmtId="0" fontId="7" fillId="0" borderId="0"/>
    <xf numFmtId="0" fontId="55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15" fillId="0" borderId="0"/>
    <xf numFmtId="0" fontId="19" fillId="0" borderId="0"/>
    <xf numFmtId="0" fontId="19" fillId="0" borderId="0"/>
    <xf numFmtId="0" fontId="3" fillId="15" borderId="0" applyNumberFormat="0" applyBorder="0" applyAlignment="0" applyProtection="0"/>
    <xf numFmtId="0" fontId="56" fillId="0" borderId="0"/>
    <xf numFmtId="0" fontId="57" fillId="17" borderId="0" applyNumberFormat="0" applyBorder="0" applyAlignment="0" applyProtection="0"/>
    <xf numFmtId="4" fontId="58" fillId="0" borderId="8" applyFill="0" applyProtection="0">
      <alignment vertical="top"/>
    </xf>
    <xf numFmtId="165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207" fontId="58" fillId="0" borderId="8" applyFill="0" applyProtection="0">
      <alignment horizontal="center" vertical="top"/>
    </xf>
    <xf numFmtId="0" fontId="9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59" fillId="0" borderId="0"/>
    <xf numFmtId="0" fontId="7" fillId="0" borderId="0"/>
    <xf numFmtId="0" fontId="7" fillId="0" borderId="0" applyNumberFormat="0" applyFill="0" applyBorder="0">
      <alignment vertical="center"/>
      <protection locked="0"/>
    </xf>
    <xf numFmtId="208" fontId="58" fillId="0" borderId="8" applyFill="0" applyProtection="0">
      <alignment horizontal="center" vertical="top"/>
    </xf>
    <xf numFmtId="0" fontId="58" fillId="0" borderId="1">
      <alignment horizontal="centerContinuous" vertical="center"/>
    </xf>
    <xf numFmtId="0" fontId="12" fillId="0" borderId="0"/>
    <xf numFmtId="0" fontId="60" fillId="0" borderId="3">
      <alignment horizontal="left" vertical="center"/>
    </xf>
    <xf numFmtId="0" fontId="9" fillId="0" borderId="0"/>
    <xf numFmtId="9" fontId="7" fillId="0" borderId="0" applyFill="0" applyBorder="0" applyAlignment="0" applyProtection="0"/>
    <xf numFmtId="209" fontId="7" fillId="0" borderId="0" applyFill="0" applyBorder="0" applyAlignment="0" applyProtection="0"/>
    <xf numFmtId="0" fontId="7" fillId="0" borderId="0"/>
    <xf numFmtId="166" fontId="6" fillId="0" borderId="0" applyFont="0" applyFill="0" applyBorder="0" applyAlignment="0" applyProtection="0"/>
    <xf numFmtId="0" fontId="7" fillId="0" borderId="0" applyBorder="0"/>
    <xf numFmtId="43" fontId="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4" applyNumberFormat="0" applyFill="0" applyAlignment="0" applyProtection="0"/>
    <xf numFmtId="0" fontId="6" fillId="0" borderId="0"/>
    <xf numFmtId="0" fontId="7" fillId="0" borderId="0"/>
    <xf numFmtId="0" fontId="6" fillId="0" borderId="0"/>
    <xf numFmtId="0" fontId="6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65" fontId="7" fillId="0" borderId="0" applyFill="0" applyBorder="0" applyAlignment="0" applyProtection="0"/>
    <xf numFmtId="0" fontId="64" fillId="0" borderId="0"/>
    <xf numFmtId="0" fontId="7" fillId="0" borderId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40" borderId="0" applyNumberFormat="0" applyBorder="0" applyAlignment="0" applyProtection="0"/>
    <xf numFmtId="0" fontId="65" fillId="41" borderId="0" applyNumberFormat="0" applyBorder="0" applyAlignment="0" applyProtection="0"/>
    <xf numFmtId="0" fontId="65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8" borderId="0" applyNumberFormat="0" applyBorder="0" applyAlignment="0" applyProtection="0"/>
    <xf numFmtId="0" fontId="66" fillId="36" borderId="10" applyNumberFormat="0" applyAlignment="0" applyProtection="0"/>
    <xf numFmtId="0" fontId="67" fillId="49" borderId="21" applyNumberFormat="0" applyAlignment="0" applyProtection="0"/>
    <xf numFmtId="0" fontId="68" fillId="33" borderId="0" applyNumberFormat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69" fillId="0" borderId="22" applyNumberFormat="0" applyFill="0" applyAlignment="0" applyProtection="0"/>
    <xf numFmtId="0" fontId="70" fillId="50" borderId="11" applyNumberFormat="0" applyAlignment="0" applyProtection="0"/>
    <xf numFmtId="0" fontId="71" fillId="0" borderId="15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73" fillId="51" borderId="0" applyNumberFormat="0" applyBorder="0" applyAlignment="0" applyProtection="0"/>
    <xf numFmtId="0" fontId="83" fillId="0" borderId="0"/>
    <xf numFmtId="0" fontId="7" fillId="0" borderId="0" applyBorder="0"/>
    <xf numFmtId="0" fontId="1" fillId="0" borderId="0"/>
    <xf numFmtId="0" fontId="7" fillId="0" borderId="0"/>
    <xf numFmtId="0" fontId="7" fillId="0" borderId="0" applyBorder="0"/>
    <xf numFmtId="0" fontId="7" fillId="0" borderId="0"/>
    <xf numFmtId="0" fontId="64" fillId="0" borderId="0"/>
    <xf numFmtId="0" fontId="7" fillId="0" borderId="0"/>
    <xf numFmtId="0" fontId="7" fillId="0" borderId="0"/>
    <xf numFmtId="0" fontId="74" fillId="49" borderId="10" applyNumberFormat="0" applyAlignment="0" applyProtection="0"/>
    <xf numFmtId="0" fontId="81" fillId="52" borderId="21" applyNumberFormat="0" applyAlignment="0" applyProtection="0"/>
    <xf numFmtId="9" fontId="83" fillId="0" borderId="0" applyFont="0" applyFill="0" applyBorder="0" applyAlignment="0" applyProtection="0"/>
    <xf numFmtId="0" fontId="82" fillId="0" borderId="0"/>
    <xf numFmtId="0" fontId="75" fillId="0" borderId="23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53" borderId="17" applyNumberFormat="0" applyAlignment="0" applyProtection="0"/>
    <xf numFmtId="0" fontId="79" fillId="32" borderId="0" applyNumberFormat="0" applyBorder="0" applyAlignment="0" applyProtection="0"/>
    <xf numFmtId="0" fontId="1" fillId="0" borderId="0"/>
    <xf numFmtId="0" fontId="84" fillId="0" borderId="0"/>
    <xf numFmtId="210" fontId="85" fillId="0" borderId="0"/>
    <xf numFmtId="210" fontId="86" fillId="0" borderId="0"/>
    <xf numFmtId="210" fontId="5" fillId="0" borderId="0"/>
    <xf numFmtId="210" fontId="87" fillId="0" borderId="0"/>
    <xf numFmtId="211" fontId="84" fillId="0" borderId="0"/>
    <xf numFmtId="165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5" fontId="7" fillId="0" borderId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38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0" borderId="1" xfId="0" applyFont="1" applyBorder="1" applyAlignment="1">
      <alignment vertical="center"/>
    </xf>
    <xf numFmtId="164" fontId="7" fillId="4" borderId="1" xfId="0" applyNumberFormat="1" applyFont="1" applyFill="1" applyBorder="1" applyAlignment="1">
      <alignment horizontal="right" vertical="center" wrapText="1"/>
    </xf>
    <xf numFmtId="0" fontId="7" fillId="2" borderId="1" xfId="15" applyFont="1" applyFill="1" applyBorder="1"/>
    <xf numFmtId="0" fontId="7" fillId="2" borderId="1" xfId="12" applyFont="1" applyFill="1" applyBorder="1" applyAlignment="1">
      <alignment horizontal="left"/>
    </xf>
    <xf numFmtId="0" fontId="7" fillId="0" borderId="1" xfId="6" applyBorder="1" applyAlignment="1">
      <alignment horizontal="center" vertical="center" wrapText="1"/>
    </xf>
    <xf numFmtId="0" fontId="7" fillId="0" borderId="1" xfId="6" applyBorder="1" applyAlignment="1">
      <alignment horizontal="left" vertical="center" wrapText="1"/>
    </xf>
    <xf numFmtId="1" fontId="7" fillId="3" borderId="1" xfId="6" applyNumberFormat="1" applyFill="1" applyBorder="1" applyAlignment="1">
      <alignment horizontal="center" vertical="center" wrapText="1"/>
    </xf>
    <xf numFmtId="0" fontId="7" fillId="0" borderId="1" xfId="6" applyBorder="1" applyAlignment="1">
      <alignment horizontal="left"/>
    </xf>
    <xf numFmtId="0" fontId="7" fillId="4" borderId="1" xfId="0" applyFont="1" applyFill="1" applyBorder="1" applyAlignment="1">
      <alignment horizontal="left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90" fillId="54" borderId="24" xfId="1" applyFont="1" applyFill="1" applyBorder="1" applyAlignment="1">
      <alignment horizontal="center" vertical="center" wrapText="1"/>
    </xf>
    <xf numFmtId="0" fontId="88" fillId="55" borderId="1" xfId="1" applyFont="1" applyFill="1" applyBorder="1" applyAlignment="1">
      <alignment horizontal="center" vertical="center"/>
    </xf>
    <xf numFmtId="4" fontId="91" fillId="55" borderId="2" xfId="1" applyNumberFormat="1" applyFont="1" applyFill="1" applyBorder="1" applyAlignment="1">
      <alignment horizontal="center" vertical="center" wrapText="1"/>
    </xf>
    <xf numFmtId="0" fontId="88" fillId="55" borderId="1" xfId="1" applyFont="1" applyFill="1" applyBorder="1" applyAlignment="1">
      <alignment horizontal="center" vertical="center" wrapText="1"/>
    </xf>
    <xf numFmtId="0" fontId="88" fillId="56" borderId="25" xfId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right" vertical="center" wrapText="1"/>
    </xf>
    <xf numFmtId="4" fontId="88" fillId="57" borderId="24" xfId="1" applyNumberFormat="1" applyFont="1" applyFill="1" applyBorder="1" applyAlignment="1">
      <alignment horizontal="center"/>
    </xf>
    <xf numFmtId="4" fontId="88" fillId="57" borderId="1" xfId="1" applyNumberFormat="1" applyFont="1" applyFill="1" applyBorder="1" applyAlignment="1">
      <alignment horizontal="center"/>
    </xf>
    <xf numFmtId="4" fontId="88" fillId="57" borderId="1" xfId="1" applyNumberFormat="1" applyFont="1" applyFill="1" applyBorder="1" applyAlignment="1">
      <alignment horizontal="center" vertical="center" wrapText="1"/>
    </xf>
    <xf numFmtId="4" fontId="88" fillId="57" borderId="25" xfId="1" applyNumberFormat="1" applyFont="1" applyFill="1" applyBorder="1" applyAlignment="1">
      <alignment horizontal="center"/>
    </xf>
    <xf numFmtId="164" fontId="7" fillId="57" borderId="1" xfId="0" applyNumberFormat="1" applyFont="1" applyFill="1" applyBorder="1" applyAlignment="1">
      <alignment horizontal="right" vertical="center" wrapText="1"/>
    </xf>
    <xf numFmtId="0" fontId="92" fillId="0" borderId="0" xfId="14" applyFont="1" applyAlignment="1">
      <alignment horizontal="right"/>
    </xf>
    <xf numFmtId="4" fontId="88" fillId="57" borderId="1" xfId="1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 vertical="center" wrapText="1"/>
    </xf>
    <xf numFmtId="0" fontId="5" fillId="0" borderId="0" xfId="14" applyFont="1" applyAlignment="1">
      <alignment horizontal="right"/>
    </xf>
    <xf numFmtId="0" fontId="92" fillId="0" borderId="0" xfId="14" applyFont="1" applyAlignment="1">
      <alignment horizontal="center" vertical="center"/>
    </xf>
    <xf numFmtId="0" fontId="5" fillId="0" borderId="1" xfId="14" applyFont="1" applyBorder="1" applyAlignment="1">
      <alignment horizontal="center" vertical="center"/>
    </xf>
    <xf numFmtId="0" fontId="5" fillId="0" borderId="0" xfId="14" applyFont="1" applyAlignment="1">
      <alignment horizontal="center" vertical="center"/>
    </xf>
    <xf numFmtId="0" fontId="92" fillId="0" borderId="0" xfId="14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14" applyFont="1" applyAlignment="1">
      <alignment horizontal="left"/>
    </xf>
    <xf numFmtId="0" fontId="95" fillId="55" borderId="1" xfId="1" applyFont="1" applyFill="1" applyBorder="1" applyAlignment="1">
      <alignment horizontal="center" vertical="center" wrapText="1"/>
    </xf>
    <xf numFmtId="0" fontId="5" fillId="0" borderId="1" xfId="14" applyFont="1" applyBorder="1" applyAlignment="1">
      <alignment wrapText="1"/>
    </xf>
    <xf numFmtId="0" fontId="92" fillId="0" borderId="0" xfId="14" applyFont="1"/>
    <xf numFmtId="0" fontId="5" fillId="0" borderId="0" xfId="14" applyFont="1"/>
    <xf numFmtId="0" fontId="94" fillId="0" borderId="0" xfId="14" applyFont="1"/>
    <xf numFmtId="0" fontId="5" fillId="0" borderId="1" xfId="14" applyFont="1" applyBorder="1"/>
    <xf numFmtId="164" fontId="10" fillId="0" borderId="1" xfId="0" applyNumberFormat="1" applyFont="1" applyBorder="1"/>
    <xf numFmtId="0" fontId="92" fillId="0" borderId="0" xfId="14" applyFont="1" applyAlignment="1">
      <alignment wrapText="1"/>
    </xf>
    <xf numFmtId="4" fontId="88" fillId="57" borderId="1" xfId="1" applyNumberFormat="1" applyFont="1" applyFill="1" applyBorder="1" applyAlignment="1">
      <alignment horizontal="center" wrapText="1"/>
    </xf>
    <xf numFmtId="0" fontId="5" fillId="0" borderId="0" xfId="14" applyFont="1" applyAlignment="1">
      <alignment wrapText="1"/>
    </xf>
    <xf numFmtId="49" fontId="7" fillId="0" borderId="1" xfId="9" applyNumberForma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92" fillId="0" borderId="0" xfId="14" applyFont="1" applyAlignment="1">
      <alignment horizontal="center" vertical="center" wrapText="1"/>
    </xf>
    <xf numFmtId="0" fontId="5" fillId="0" borderId="1" xfId="14" applyFont="1" applyBorder="1" applyAlignment="1">
      <alignment horizontal="center" vertical="center" wrapText="1"/>
    </xf>
    <xf numFmtId="0" fontId="5" fillId="0" borderId="0" xfId="14" applyFont="1" applyAlignment="1">
      <alignment horizontal="center" vertical="center" wrapText="1"/>
    </xf>
    <xf numFmtId="0" fontId="7" fillId="0" borderId="1" xfId="6" applyBorder="1" applyAlignment="1">
      <alignment horizontal="center" vertical="center"/>
    </xf>
    <xf numFmtId="0" fontId="7" fillId="0" borderId="1" xfId="10" applyFont="1" applyBorder="1" applyAlignment="1">
      <alignment horizontal="center" vertical="center"/>
    </xf>
    <xf numFmtId="49" fontId="93" fillId="58" borderId="2" xfId="0" applyNumberFormat="1" applyFont="1" applyFill="1" applyBorder="1" applyAlignment="1">
      <alignment horizontal="left" vertical="center" wrapText="1"/>
    </xf>
    <xf numFmtId="49" fontId="93" fillId="58" borderId="3" xfId="0" applyNumberFormat="1" applyFont="1" applyFill="1" applyBorder="1" applyAlignment="1">
      <alignment horizontal="left" vertical="center" wrapText="1"/>
    </xf>
    <xf numFmtId="49" fontId="93" fillId="58" borderId="4" xfId="0" applyNumberFormat="1" applyFont="1" applyFill="1" applyBorder="1" applyAlignment="1">
      <alignment horizontal="left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49" fontId="93" fillId="58" borderId="1" xfId="0" applyNumberFormat="1" applyFont="1" applyFill="1" applyBorder="1" applyAlignment="1">
      <alignment horizontal="left" vertical="center" wrapText="1"/>
    </xf>
    <xf numFmtId="0" fontId="93" fillId="58" borderId="1" xfId="0" applyFont="1" applyFill="1" applyBorder="1" applyAlignment="1">
      <alignment horizontal="left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0" fontId="89" fillId="0" borderId="26" xfId="1" applyFont="1" applyBorder="1" applyAlignment="1">
      <alignment horizontal="center" vertical="center" wrapText="1"/>
    </xf>
    <xf numFmtId="0" fontId="89" fillId="0" borderId="27" xfId="1" applyFont="1" applyBorder="1" applyAlignment="1">
      <alignment horizontal="center" vertical="center" wrapText="1"/>
    </xf>
    <xf numFmtId="0" fontId="89" fillId="0" borderId="28" xfId="1" applyFont="1" applyBorder="1" applyAlignment="1">
      <alignment horizontal="center" vertical="center" wrapText="1"/>
    </xf>
  </cellXfs>
  <cellStyles count="371">
    <cellStyle name="$" xfId="23" xr:uid="{C643F9F7-B341-4C42-AF7B-76C3C1880BF3}"/>
    <cellStyle name="$m" xfId="24" xr:uid="{30F08AAB-2C84-4DF3-A1DB-E85A6F6A5CE0}"/>
    <cellStyle name="$q" xfId="25" xr:uid="{D1255B95-24DD-4FB2-8693-18A81067D9D7}"/>
    <cellStyle name="$q*" xfId="26" xr:uid="{F0126824-DE24-4178-B4E9-1A80EADF4A53}"/>
    <cellStyle name="$qA" xfId="27" xr:uid="{189D08F4-91A6-4B7B-BFF1-4878F7ED6BA0}"/>
    <cellStyle name="$qRange" xfId="28" xr:uid="{84C348E6-4E86-47DE-BF91-24F166C67D1B}"/>
    <cellStyle name="$sign" xfId="29" xr:uid="{536FF62B-A920-49BC-A042-EDFD1E35C69C}"/>
    <cellStyle name="_20061120_Kapsch_CHU_Głogów_Mitex_słabe_prądy_wysłane" xfId="249" xr:uid="{13A0F737-0074-457F-862B-128EA2E6CC7F}"/>
    <cellStyle name="_20070301 Wycena LAN - Jutrzenka" xfId="250" xr:uid="{BDCDFE23-C7BB-4A35-9270-F41B1B4203B5}"/>
    <cellStyle name="_20070417_Kapsch_Kalkulacja_Equator - roboczy 25.09.2007" xfId="251" xr:uid="{4A6CB0E7-812E-47FA-8A35-DA395C157384}"/>
    <cellStyle name="_BACKLOG DIRECT BY NEW CO - 06 09" xfId="30" xr:uid="{F68003B3-9DD0-4DA0-A289-BB82299C85BA}"/>
    <cellStyle name="_EMEA Template - Source File" xfId="31" xr:uid="{EEF41237-B8D9-44F0-9847-08B09CF1A57B}"/>
    <cellStyle name="_EMEA Template - Source File Q1" xfId="32" xr:uid="{8F443A24-9181-4B04-9E65-B9538DEF774C}"/>
    <cellStyle name="_EMEA Template - Source File Q1 2007.MAR20" xfId="33" xr:uid="{B34F4886-D17C-4205-BDB3-297DF5C3EA4D}"/>
    <cellStyle name="_EMEA Template - Source File Q1 2007.MAR25" xfId="34" xr:uid="{7797A202-46DC-4D04-B1DD-92FB0058D7C0}"/>
    <cellStyle name="_EMEA Template - Source File Q1(P3) 2006.MAR21" xfId="35" xr:uid="{A7081D78-C945-4671-A65C-B1331B9EEC3D}"/>
    <cellStyle name="_EMEA Template - Source File Q2 2006.JUN28" xfId="36" xr:uid="{DF8BF150-90A5-4DA6-91C9-3036BBDD1EF4}"/>
    <cellStyle name="_EMEA Template - Source File Q2 2007.11JUNE" xfId="37" xr:uid="{6F2D372C-106D-4447-BD68-A6641AB3903B}"/>
    <cellStyle name="_EMEA Template - Source File Q2 2007.14May" xfId="38" xr:uid="{A998DAFD-1ABE-427B-8FB6-13A82860DBC4}"/>
    <cellStyle name="_FY_Analisys_III" xfId="39" xr:uid="{5F8C8464-D2FD-4A98-A091-E56CC341EB38}"/>
    <cellStyle name="_Maint Billed" xfId="40" xr:uid="{3EE1D5B0-790A-451B-B82D-24842FD8257C}"/>
    <cellStyle name="_POS Detail" xfId="41" xr:uid="{6BF58216-7A93-4D4E-A3CC-633D886768F7}"/>
    <cellStyle name="_PS Pipeline and Backlog" xfId="42" xr:uid="{36E5B359-EC2B-4F23-995F-895FB84A1C2B}"/>
    <cellStyle name="_Q1 2004 POS Tracker" xfId="43" xr:uid="{77952D68-62FF-4CC4-8942-FDE7D75DF6CE}"/>
    <cellStyle name="_Q1 SAP Revneue Report 15 FEB" xfId="44" xr:uid="{371F298C-61F8-4DF5-B10E-138F2A734787}"/>
    <cellStyle name="_Q1 SAP Revneue Report 31JAN" xfId="45" xr:uid="{D7F216F7-8663-4752-A5B9-FA5EFF2CDB43}"/>
    <cellStyle name="_Q2 2004 POS Tracker" xfId="46" xr:uid="{B6FD9CE6-BAE7-4FE6-84BA-7EFE11FCFC37}"/>
    <cellStyle name="_Q2 Service Billings" xfId="47" xr:uid="{440D5768-62D1-4177-A771-0B29C4244950}"/>
    <cellStyle name="_Revenue Report for Commission Calc jan 04" xfId="48" xr:uid="{551D9BF4-9CE3-4FBE-814D-312903E77D96}"/>
    <cellStyle name="_SAP Data" xfId="49" xr:uid="{01F5700C-402C-4C10-8441-B8C76867B469}"/>
    <cellStyle name="_SO Spare Detail" xfId="50" xr:uid="{2F874735-812C-441C-BA41-BB13BF0C1C66}"/>
    <cellStyle name="20% - Accent1" xfId="51" xr:uid="{9FBA6E45-8128-4273-8E0D-2C88576A08D1}"/>
    <cellStyle name="20% - Accent2" xfId="52" xr:uid="{672C7281-48AC-4DA7-99A0-7B8FA885F6AA}"/>
    <cellStyle name="20% - Accent3" xfId="53" xr:uid="{38CE0684-C0AB-45B8-8856-D32632045F42}"/>
    <cellStyle name="20% - Accent4" xfId="54" xr:uid="{4C9CFDB3-0C07-4DD7-AA4E-B793B839B2F3}"/>
    <cellStyle name="20% - Accent5" xfId="55" xr:uid="{D75B43D8-4286-48D5-9A41-150C1B21B819}"/>
    <cellStyle name="20% - Accent6" xfId="56" xr:uid="{947CEEEF-2A07-4906-AB36-997BCA0AF91F}"/>
    <cellStyle name="20% - akcent 1 2" xfId="297" xr:uid="{EA2312EB-103A-475A-9BE3-113AA471D25E}"/>
    <cellStyle name="20% - akcent 2 2" xfId="298" xr:uid="{18B2258A-44A7-496B-9411-C23B0245CED3}"/>
    <cellStyle name="20% - akcent 3 2" xfId="299" xr:uid="{D7DA9144-9B48-479A-B275-5F378B3069A3}"/>
    <cellStyle name="20% - akcent 4 2" xfId="300" xr:uid="{817A408E-52FC-490D-A444-0FD951C6EF35}"/>
    <cellStyle name="20% - akcent 5 2" xfId="301" xr:uid="{3AFECC66-EB4F-4371-8494-0BED22E6A644}"/>
    <cellStyle name="20% - akcent 6 2" xfId="302" xr:uid="{72C994D5-6388-45E4-8C2F-AC7810C7B1C6}"/>
    <cellStyle name="40% - Accent1" xfId="57" xr:uid="{7058057B-4691-4E39-A2EB-27F1F2A5A140}"/>
    <cellStyle name="40% - Accent2" xfId="58" xr:uid="{97EC955B-435E-45A6-A588-525E427D8853}"/>
    <cellStyle name="40% - Accent3" xfId="59" xr:uid="{23DD50C0-7055-44AA-8811-C9A221F6E695}"/>
    <cellStyle name="40% - Accent4" xfId="60" xr:uid="{E982FBEF-2B7A-4ACC-A3CD-63B11D5EE370}"/>
    <cellStyle name="40% - Accent5" xfId="61" xr:uid="{AD95BE69-7E44-4479-A8F1-61C24B41E8B6}"/>
    <cellStyle name="40% - Accent6" xfId="62" xr:uid="{78FA8FDC-5D4B-4575-9A1B-DFD8EF5A3521}"/>
    <cellStyle name="40% - akcent 1 2" xfId="303" xr:uid="{B836C5B7-F8EA-431A-816D-ACDC62921691}"/>
    <cellStyle name="40% - akcent 2 2" xfId="304" xr:uid="{884B0841-2C6A-41D9-9F4D-6FF2F66E0940}"/>
    <cellStyle name="40% - akcent 3 2" xfId="305" xr:uid="{B5DA1260-458F-4582-87DA-1A5E849C3A94}"/>
    <cellStyle name="40% - akcent 4 2" xfId="306" xr:uid="{F623987E-41D9-4C12-A66F-12C24257CD08}"/>
    <cellStyle name="40% - akcent 5 2" xfId="307" xr:uid="{6A9F5D9B-D724-46F8-9A4E-93014520E751}"/>
    <cellStyle name="40% - akcent 6 2" xfId="252" xr:uid="{C8E6CA2F-47F2-43FC-99C4-693740D1B507}"/>
    <cellStyle name="40% - akcent 6 2 2" xfId="308" xr:uid="{8A9806FF-F813-4397-B75A-D277C3880B49}"/>
    <cellStyle name="60% - Accent1" xfId="63" xr:uid="{6D70F140-DCE0-4B70-BB04-3A7D4FB6DBBF}"/>
    <cellStyle name="60% - Accent2" xfId="64" xr:uid="{99F5C643-2981-44A3-8E6E-5D96AB2D8485}"/>
    <cellStyle name="60% - Accent3" xfId="65" xr:uid="{C868C70D-AEE7-4862-8E3C-595B2C776DCA}"/>
    <cellStyle name="60% - Accent4" xfId="66" xr:uid="{EDD0FE38-2B4E-4F4C-B8B5-E13DBB91F0F7}"/>
    <cellStyle name="60% - Accent5" xfId="67" xr:uid="{0F6F53CF-40FB-4930-B163-8092216C42C3}"/>
    <cellStyle name="60% - Accent6" xfId="68" xr:uid="{920E15B3-D177-4FE9-B740-F5C11E16529D}"/>
    <cellStyle name="60% - akcent 1 2" xfId="309" xr:uid="{F64D7AF1-23C7-443B-B18B-A7EFBDE9F747}"/>
    <cellStyle name="60% - akcent 2 2" xfId="310" xr:uid="{FC622611-9681-4015-8407-2737C1C32DE0}"/>
    <cellStyle name="60% - akcent 3 2" xfId="311" xr:uid="{DE305599-55E3-4EEC-9AF1-7C036ABFBEE1}"/>
    <cellStyle name="60% - akcent 4 2" xfId="312" xr:uid="{AA1ED8E0-83B1-4552-B51E-105919DE8008}"/>
    <cellStyle name="60% - akcent 5 2" xfId="313" xr:uid="{8858E3EC-66CF-4E3C-ACA9-84945F52925A}"/>
    <cellStyle name="60% - akcent 6 2" xfId="314" xr:uid="{E3A81255-2513-47E2-A182-78E3BC1060CA}"/>
    <cellStyle name="A4 Small 210 x 297 mm" xfId="253" xr:uid="{2890D44A-BCAF-4389-851A-9611D49DD4E9}"/>
    <cellStyle name="Accent1" xfId="69" xr:uid="{A741060E-3618-4DB0-96B5-DE15D5C8EA63}"/>
    <cellStyle name="Accent2" xfId="70" xr:uid="{85E9B743-3F93-4EE3-A4D9-2660F2CAC90C}"/>
    <cellStyle name="Accent3" xfId="71" xr:uid="{83D7D75D-21F9-4E14-B95C-2E09A6203388}"/>
    <cellStyle name="Accent4" xfId="72" xr:uid="{6BBA3D8B-61E3-4A47-A4EE-112E9A56E07D}"/>
    <cellStyle name="Accent5" xfId="73" xr:uid="{50D8D81B-FDD6-498F-B118-56FB2ED4174C}"/>
    <cellStyle name="Accent6" xfId="74" xr:uid="{9313D733-4E39-47B2-95D0-FA23FA8BD226}"/>
    <cellStyle name="Akcent 1 2" xfId="315" xr:uid="{DA84049C-1CAC-40FC-AD4F-E3407D7A4D4D}"/>
    <cellStyle name="Akcent 2 2" xfId="316" xr:uid="{B60397AD-15E1-458A-80BF-40F8A5B7B89C}"/>
    <cellStyle name="Akcent 3 2" xfId="317" xr:uid="{6FBBCD8E-2B82-4D2E-AA58-A617455FDF65}"/>
    <cellStyle name="Akcent 4 2" xfId="254" xr:uid="{72A238D6-C1AA-4F66-9A83-3418AD767E64}"/>
    <cellStyle name="Akcent 4 2 2" xfId="318" xr:uid="{208F8F1F-9C38-434A-B663-525C34B0C7EB}"/>
    <cellStyle name="Akcent 5 2" xfId="319" xr:uid="{9837C983-11E6-48DB-917C-B8443162E779}"/>
    <cellStyle name="Akcent 6 2" xfId="320" xr:uid="{D05946C3-4C4D-46AA-8AD8-6919C68BEA9D}"/>
    <cellStyle name="Bad" xfId="75" xr:uid="{29F4BB3E-52DF-45C5-A5A1-B50F71986329}"/>
    <cellStyle name="Bold12" xfId="76" xr:uid="{C520A079-4C2E-43D8-A6CC-5CB6374BFE21}"/>
    <cellStyle name="BoldItal12" xfId="77" xr:uid="{C996254B-161E-43F8-9685-55D0A584CCD4}"/>
    <cellStyle name="Border" xfId="78" xr:uid="{E78B5338-9A48-46A3-91EA-C4865815C4EF}"/>
    <cellStyle name="Calc Currency (0)" xfId="79" xr:uid="{6CCD531D-69F9-4E5E-85E8-370D912C89C9}"/>
    <cellStyle name="Calc Currency (2)" xfId="80" xr:uid="{96A3935E-F582-4D0C-AD49-B5F976D38D08}"/>
    <cellStyle name="Calc Percent (0)" xfId="81" xr:uid="{48BD2F2D-EDE4-487A-A513-CEBB7C889918}"/>
    <cellStyle name="Calc Percent (1)" xfId="82" xr:uid="{07DA7A67-63DF-432E-90AE-4502A8D530E6}"/>
    <cellStyle name="Calc Percent (2)" xfId="83" xr:uid="{A9B8617C-C108-4491-BDC3-3B747EB9D301}"/>
    <cellStyle name="Calc Units (0)" xfId="84" xr:uid="{D767CA35-67D6-4925-9F15-3B0521B329E7}"/>
    <cellStyle name="Calc Units (1)" xfId="85" xr:uid="{2EA4FC8A-B509-40D8-AAB3-934B2456D6A5}"/>
    <cellStyle name="Calc Units (2)" xfId="86" xr:uid="{B5AF3FE1-E986-4D28-9FB4-2BB0B939102A}"/>
    <cellStyle name="Calculation" xfId="87" xr:uid="{31B71928-DD0A-4541-A3F6-59F99982DBD6}"/>
    <cellStyle name="Ceny" xfId="255" xr:uid="{046485B8-C36B-47E0-836F-59E68DA03117}"/>
    <cellStyle name="Check Cell" xfId="88" xr:uid="{B8713CAA-0ECB-4C5F-A588-F0829C355CF9}"/>
    <cellStyle name="Colhead_left" xfId="89" xr:uid="{BD4181CA-82D4-4C37-A08E-27E7517A97FB}"/>
    <cellStyle name="ColLevel_2" xfId="245" xr:uid="{EBF0C489-32AD-4BB8-9A4E-9C2482698668}"/>
    <cellStyle name="columns" xfId="90" xr:uid="{0D692C7E-3330-43E5-A3C8-53DB1182860F}"/>
    <cellStyle name="comma (0)" xfId="91" xr:uid="{A12ABB98-2079-4424-9FC7-AF96742BAAA3}"/>
    <cellStyle name="Comma [00]" xfId="92" xr:uid="{4BEF8D48-39FB-4FEB-8EC4-607B0392CD4A}"/>
    <cellStyle name="Comma 2" xfId="93" xr:uid="{0E0D7D0A-3014-4055-BCB7-3A68B0C2822A}"/>
    <cellStyle name="Comma 2 2" xfId="277" xr:uid="{1D5E1F46-D87B-4329-B26E-910ED6A17477}"/>
    <cellStyle name="Comma 2 3" xfId="357" xr:uid="{01371D84-C729-448E-B599-313BC2D9A513}"/>
    <cellStyle name="Comma 3" xfId="94" xr:uid="{DAD77196-0417-48E2-8E5B-D441361A9ABE}"/>
    <cellStyle name="Comma 4" xfId="95" xr:uid="{16DDE932-D6FA-4839-AF4A-32B0A53808F0}"/>
    <cellStyle name="Comma 5" xfId="96" xr:uid="{B66DEF5C-6E25-4667-9336-0DF1B021262B}"/>
    <cellStyle name="Comma_SPRF" xfId="279" xr:uid="{8C1824CA-6A84-4F3F-BD7A-DBD022091D3C}"/>
    <cellStyle name="Comma0" xfId="97" xr:uid="{A0304BE6-5880-4016-9D34-E5C6C45A2F58}"/>
    <cellStyle name="curr" xfId="98" xr:uid="{818CAC6C-706D-48FB-8BBA-BDB21C180516}"/>
    <cellStyle name="Currency [00]" xfId="99" xr:uid="{D2C4BA68-9B8F-4B9F-9156-31A6C3EF0285}"/>
    <cellStyle name="Currency 2" xfId="100" xr:uid="{C4387D3F-3C68-48AE-ACC3-E53CD5C1BE3C}"/>
    <cellStyle name="Currency 3" xfId="101" xr:uid="{3D1FF5FF-42E7-4F2C-A059-E81FACF07A5F}"/>
    <cellStyle name="Currency0" xfId="102" xr:uid="{A706C045-4F06-4B50-9627-A4CF1C881224}"/>
    <cellStyle name="d_yield" xfId="103" xr:uid="{C6DC07DC-227D-4835-9F81-C55F9EDEEB67}"/>
    <cellStyle name="Dane wejściowe 2" xfId="321" xr:uid="{585EF34D-3DA6-4271-B3DE-6780E6D30857}"/>
    <cellStyle name="Dane wyjściowe 2" xfId="322" xr:uid="{B08FAC0D-C212-4D61-9739-60FDBB70BC8E}"/>
    <cellStyle name="Date" xfId="104" xr:uid="{69F7D278-8656-4414-9AF2-1F4A5B173711}"/>
    <cellStyle name="Date Short" xfId="105" xr:uid="{39147FDC-F118-4829-9172-28236CFD4C57}"/>
    <cellStyle name="Dobre 2" xfId="323" xr:uid="{BE059FC9-63A6-40B0-8398-EC6A52A473E9}"/>
    <cellStyle name="Dziesiętny 2" xfId="256" xr:uid="{F344DD37-D52B-4511-8840-713D2202E75B}"/>
    <cellStyle name="Dziesiętny 2 2" xfId="294" xr:uid="{272C6906-A2C1-415D-AD82-20789F9B928D}"/>
    <cellStyle name="Dziesiętny 2 2 2" xfId="368" xr:uid="{51B86903-CA44-46D5-BEBF-099F0DD40312}"/>
    <cellStyle name="Dziesiętny 2 3" xfId="7" xr:uid="{00000000-0005-0000-0000-000000000000}"/>
    <cellStyle name="Dziesiętny 2 3 2" xfId="362" xr:uid="{001C44F4-E58F-4605-B6E6-2239A480E318}"/>
    <cellStyle name="Enter Currency (0)" xfId="106" xr:uid="{8E7F4EA8-6294-4305-AEDE-E8571E4CDB9C}"/>
    <cellStyle name="Enter Currency (2)" xfId="107" xr:uid="{317DF4D1-A9E7-470E-B792-36A61DEC1755}"/>
    <cellStyle name="Enter Units (0)" xfId="108" xr:uid="{55C76C41-5650-48C7-887A-04B0BE017349}"/>
    <cellStyle name="Enter Units (1)" xfId="109" xr:uid="{1231A2FE-E514-41F6-9B4F-F49490DB55BF}"/>
    <cellStyle name="Enter Units (2)" xfId="110" xr:uid="{E4F4EFCF-2066-4C70-BCC8-B29A20C3BB01}"/>
    <cellStyle name="eps" xfId="111" xr:uid="{37777889-6857-499A-B55F-082F0D3D0943}"/>
    <cellStyle name="eps$" xfId="112" xr:uid="{33A26A0F-410B-4FD6-87B8-FA20F44FAF36}"/>
    <cellStyle name="eps$A" xfId="113" xr:uid="{5509F636-EB5F-406B-9A29-F6041E331304}"/>
    <cellStyle name="eps$E" xfId="114" xr:uid="{4E8D0C8D-67D4-4030-8BBE-41EEDDC665E4}"/>
    <cellStyle name="eps_Akamai_Model_Master012301" xfId="115" xr:uid="{766982B0-6D8B-49F2-8845-9C65250E322E}"/>
    <cellStyle name="epsA" xfId="116" xr:uid="{B76071A2-8538-403D-BB3A-B9B1E704D606}"/>
    <cellStyle name="epsE" xfId="117" xr:uid="{DB29A3D7-5941-41A3-8F46-A3184C925853}"/>
    <cellStyle name="Euro" xfId="257" xr:uid="{321DA87E-F615-4E1D-903A-704B865240A8}"/>
    <cellStyle name="Euro 2" xfId="258" xr:uid="{51557E4F-A7D3-4DE9-8236-B45F9DA0FDDF}"/>
    <cellStyle name="Excel Built-in Currency" xfId="356" xr:uid="{8B361428-DA30-4909-8B4E-3BF5BC6D8885}"/>
    <cellStyle name="Excel Built-in Normal" xfId="273" xr:uid="{C3573355-01C2-4DC8-96BE-7E316388B4AC}"/>
    <cellStyle name="Explanatory Text" xfId="118" xr:uid="{0EC94FF5-40B1-4CE9-BC44-5C2F6B063BA3}"/>
    <cellStyle name="Fixed" xfId="119" xr:uid="{FC8F5AC1-47E0-4F8F-9351-884933744CBA}"/>
    <cellStyle name="Footnote" xfId="120" xr:uid="{2D1AC49C-738D-40F2-94A7-FD4870B59039}"/>
    <cellStyle name="Format Number Column" xfId="121" xr:uid="{2C13E78D-AEF4-4C23-8581-DC980C722267}"/>
    <cellStyle name="fy_eps$" xfId="122" xr:uid="{BB178A0A-C997-4EE7-87C7-CAFE54071D04}"/>
    <cellStyle name="g_rate" xfId="123" xr:uid="{8F867EF4-5665-4FE6-B0D3-1FBB6314BD4E}"/>
    <cellStyle name="g_rate_Akamai_Model_Master012301" xfId="124" xr:uid="{6C08ABD2-3AB2-45B2-AFD0-CA0FA4504E86}"/>
    <cellStyle name="g_rate_Akamai_Model_Master021601" xfId="125" xr:uid="{64B9B891-D388-454A-9D40-1BAF7429B5DC}"/>
    <cellStyle name="g_rate_AOL_Model_Master" xfId="126" xr:uid="{3199832C-60CF-484C-8285-4BFCB7113313}"/>
    <cellStyle name="g_rate_EarningsModel" xfId="127" xr:uid="{851BFD45-8138-46A2-87A9-FF7A83B95D92}"/>
    <cellStyle name="g_rate_Mapping Points" xfId="128" xr:uid="{6349B20A-8A85-4251-9090-84CC41ABF50F}"/>
    <cellStyle name="g_rate_MSFT_Model_fromReaderman_withMyComments" xfId="129" xr:uid="{33ADCB5C-8206-4239-80D6-22201FEB4598}"/>
    <cellStyle name="g_rate_MSFT_Model_Master012201" xfId="130" xr:uid="{D8A42A9D-8E43-4F41-AC57-1ECA8783C0D0}"/>
    <cellStyle name="g_rate_New RHATModel 022101" xfId="131" xr:uid="{AE267D39-6611-4EE4-9D2A-BB6E5743F608}"/>
    <cellStyle name="g_rate_pc_dashboard_typed" xfId="132" xr:uid="{06EBC2CF-7D73-4E24-AE54-893FD02B87D8}"/>
    <cellStyle name="Grey" xfId="133" xr:uid="{49309B81-891B-45AC-BF2D-E76F1F472C2E}"/>
    <cellStyle name="Header1" xfId="134" xr:uid="{75B4C468-37A3-4500-81D3-E9F56AD8FC89}"/>
    <cellStyle name="Header2" xfId="135" xr:uid="{55086CA5-0D9A-4A04-802A-27FF03B6C5B1}"/>
    <cellStyle name="Heading 1" xfId="136" xr:uid="{31DFE53D-362B-41E7-841C-68F6D4C1B583}"/>
    <cellStyle name="Heading 2" xfId="137" xr:uid="{FD21E7B9-55A0-4730-A901-3DA6614AF353}"/>
    <cellStyle name="Heading 3" xfId="138" xr:uid="{37D0B2E9-F466-4C7E-BA7C-8D154F76AE56}"/>
    <cellStyle name="Heading 4" xfId="139" xr:uid="{6F94DD31-E824-44FB-AE5B-0CA5B24585F0}"/>
    <cellStyle name="Hiperłącze 2" xfId="280" xr:uid="{17E6A6F1-9BF3-473B-93CE-B3DF190A7478}"/>
    <cellStyle name="Hiperłącze 2 2" xfId="324" xr:uid="{98CD760A-3804-40F4-A8BE-EE5B74FBFCA5}"/>
    <cellStyle name="Input [yellow]" xfId="140" xr:uid="{D96B97B4-A958-4F26-BEDA-5A8FE731788D}"/>
    <cellStyle name="Komórka połączona 2" xfId="325" xr:uid="{74EDAA5E-8106-49B3-95EB-CF979AE2992B}"/>
    <cellStyle name="Komórka zaznaczona 2" xfId="326" xr:uid="{4E447F06-6C0E-4EBF-AEF8-97214C1CD465}"/>
    <cellStyle name="KP_Normal" xfId="141" xr:uid="{6D9C4DF4-83CB-4E30-9CC1-53309B076AB4}"/>
    <cellStyle name="L.p." xfId="259" xr:uid="{8B4EBEDD-B82F-4AE8-A39F-EF00917C9F5B}"/>
    <cellStyle name="Link Currency (0)" xfId="142" xr:uid="{10376024-6949-47A4-B334-D6F3549E926E}"/>
    <cellStyle name="Link Currency (2)" xfId="143" xr:uid="{7EAB2006-E1DD-4D07-BE43-400DB794E727}"/>
    <cellStyle name="Link Units (0)" xfId="144" xr:uid="{D7F48B5B-FF75-4BCB-B33E-EC266AFDE31C}"/>
    <cellStyle name="Link Units (1)" xfId="145" xr:uid="{E2833463-255B-46BA-8AB4-733047BEA2D2}"/>
    <cellStyle name="Link Units (2)" xfId="146" xr:uid="{CD3E23DB-6A7F-428B-8B63-051C8B4BC904}"/>
    <cellStyle name="m" xfId="147" xr:uid="{2EF93AFE-9588-44D3-8C81-A0E33A2DF687}"/>
    <cellStyle name="m$" xfId="148" xr:uid="{D4C26DB1-9236-4A1A-863B-6253D9F18A09}"/>
    <cellStyle name="m_Akamai_Model_Master012301" xfId="149" xr:uid="{A46AE6AA-4991-485C-90BF-F8C531294D4B}"/>
    <cellStyle name="m_Akamai_Model_Master021601" xfId="150" xr:uid="{323A5E29-B856-413D-ACE5-0A9391783C6F}"/>
    <cellStyle name="m_AOL_Model_Master" xfId="151" xr:uid="{730B3EC0-034B-43B9-AE0D-2B9E6C173F81}"/>
    <cellStyle name="m_EarningsModel" xfId="152" xr:uid="{3F1DC145-7623-4D2F-B562-A07AA9AF3D5F}"/>
    <cellStyle name="m_Mapping Points" xfId="153" xr:uid="{4C84468A-58AD-40B2-A7EB-A598DAAAD509}"/>
    <cellStyle name="m_MSFT_Model_fromReaderman_withMyComments" xfId="154" xr:uid="{F42E2D91-B38F-4BCE-B66A-D8654B160487}"/>
    <cellStyle name="m_MSFT_Model_Master012201" xfId="155" xr:uid="{1DDAB867-ACA0-45A6-9D7A-26A04B184E74}"/>
    <cellStyle name="m_New RHATModel 022101" xfId="156" xr:uid="{54FDA89C-F73D-4D2F-84D2-5CBEE1483F6C}"/>
    <cellStyle name="m_pc_dashboard_typed" xfId="157" xr:uid="{0CD31632-D6DB-4915-A0B8-4DA98C754A6B}"/>
    <cellStyle name="mm" xfId="158" xr:uid="{1FD521D9-D5A9-4ED1-839B-378608FBD3E8}"/>
    <cellStyle name="Nagłówek 1 1" xfId="281" xr:uid="{335EB300-BC0B-4BAF-8196-4A75C8878877}"/>
    <cellStyle name="Nagłówek 2 2" xfId="327" xr:uid="{45B8FA4B-73AA-4CE5-834A-B6B763E5794A}"/>
    <cellStyle name="Nagłówek 3 2" xfId="328" xr:uid="{1F052B90-7CD7-4D25-AC01-925E8E86E2BF}"/>
    <cellStyle name="Nagłówek 4 2" xfId="329" xr:uid="{7C079598-B479-4174-8336-0068DB197072}"/>
    <cellStyle name="negativ" xfId="159" xr:uid="{1EE383A0-2656-474C-A07B-1DF182D78D60}"/>
    <cellStyle name="Neutral" xfId="160" xr:uid="{75CE97ED-F663-4814-8564-7867931E6A39}"/>
    <cellStyle name="Neutralne 2" xfId="330" xr:uid="{B0795FAD-13CB-4891-825F-7D6505B3D18B}"/>
    <cellStyle name="nodollars" xfId="161" xr:uid="{4FC73F9F-AD57-4AD9-B9E2-AAAB6C7DDDD5}"/>
    <cellStyle name="Normal - Style1" xfId="162" xr:uid="{B22DA788-6FC0-43CE-8E7B-058F5CB0A617}"/>
    <cellStyle name="Normal 10" xfId="163" xr:uid="{ACB6B422-99F8-4D64-A378-71F8684E2012}"/>
    <cellStyle name="Normal 11" xfId="164" xr:uid="{7B7874E2-C654-452F-BFDB-9FA237210E8B}"/>
    <cellStyle name="Normal 12" xfId="165" xr:uid="{990E9D01-F963-4B58-BA8F-4A8BA45B96D0}"/>
    <cellStyle name="Normal 13" xfId="166" xr:uid="{2DAFC4D3-7C0C-4545-ACCE-E673CC99DCB1}"/>
    <cellStyle name="Normal 14" xfId="167" xr:uid="{01D2E465-EB0E-473F-B2C5-C2C0742CE151}"/>
    <cellStyle name="Normal 15" xfId="168" xr:uid="{1DFEBA45-D462-4765-956F-E21BADE5BCA5}"/>
    <cellStyle name="Normal 16" xfId="169" xr:uid="{EF178759-1299-40AA-BA4B-825799D8E57C}"/>
    <cellStyle name="Normal 17" xfId="170" xr:uid="{42048893-A069-4BDB-87C9-AEF2AD69D165}"/>
    <cellStyle name="Normal 18" xfId="171" xr:uid="{0B492517-55D5-42A6-9DC0-023B02D53490}"/>
    <cellStyle name="Normal 19" xfId="172" xr:uid="{71F49EB2-1670-4F01-AA1D-26EDE25322B2}"/>
    <cellStyle name="Normal 2" xfId="173" xr:uid="{9C2CBCCB-3008-458C-9A56-C27E4D122A2D}"/>
    <cellStyle name="Normal 2 2" xfId="174" xr:uid="{9D292A8F-D262-4A7A-BD5A-9BE9EE89E47A}"/>
    <cellStyle name="Normal 2 3" xfId="175" xr:uid="{44248AB9-3438-41D0-8558-5BB8EEF7AC55}"/>
    <cellStyle name="Normal 2 4" xfId="276" xr:uid="{C45109BB-E42B-4B36-ABC0-C15A8AB04CA6}"/>
    <cellStyle name="Normal 20" xfId="176" xr:uid="{679FED73-4FBC-4134-A164-4A97BE5FBD2E}"/>
    <cellStyle name="Normal 21" xfId="177" xr:uid="{C13FDEF6-A38E-4B5A-ADA5-378AFD04DF75}"/>
    <cellStyle name="Normal 3" xfId="178" xr:uid="{3D937EF5-D307-47C3-835C-D34B29EAE47E}"/>
    <cellStyle name="Normal 3 2" xfId="179" xr:uid="{11C7AFE5-B97A-4063-983D-07ED6BEA6FF9}"/>
    <cellStyle name="Normal 3 2 2" xfId="282" xr:uid="{F32FDE98-BF71-41E9-B314-1D5BC3F92C8B}"/>
    <cellStyle name="Normal 3 3" xfId="180" xr:uid="{D132B83E-E16D-4489-813F-7C697D997327}"/>
    <cellStyle name="Normal 3 4" xfId="181" xr:uid="{DE4C0786-6BB0-45C4-A826-67308096FFD2}"/>
    <cellStyle name="Normal 3 5" xfId="182" xr:uid="{A4FE1B04-413F-467C-A4B6-4F68FB2F46F2}"/>
    <cellStyle name="Normal 3 6" xfId="296" xr:uid="{CBCB4E9D-67E5-48E1-894E-1EFD346B7FD7}"/>
    <cellStyle name="Normal 4" xfId="183" xr:uid="{B60CBE85-FC68-4EAA-B1EE-8288E1478282}"/>
    <cellStyle name="Normal 5" xfId="184" xr:uid="{86FAFEE3-2D2F-4075-9722-EE3219949EF3}"/>
    <cellStyle name="Normal 6" xfId="185" xr:uid="{57EA4B02-08D9-4B6E-AEA7-2CB6639720F7}"/>
    <cellStyle name="Normal 7" xfId="186" xr:uid="{2C8E4CDC-D166-4068-B06E-BE2359517FC4}"/>
    <cellStyle name="Normal 8" xfId="187" xr:uid="{390C0869-B4FD-4D6B-8DAB-19F6F6DD210B}"/>
    <cellStyle name="Normal 9" xfId="188" xr:uid="{98174A4B-65CB-43EB-A58F-BFBB6F468832}"/>
    <cellStyle name="Normal_All Dome Kit comps" xfId="243" xr:uid="{08821E3D-142B-4619-A29E-EFC5C4D18BA5}"/>
    <cellStyle name="normální_List1" xfId="189" xr:uid="{04428961-5B41-4B34-B4F7-DD21A0C4F745}"/>
    <cellStyle name="Normalny" xfId="0" builtinId="0"/>
    <cellStyle name="Normalny 10" xfId="4" xr:uid="{00000000-0005-0000-0000-000004000000}"/>
    <cellStyle name="Normalny 10 2" xfId="260" xr:uid="{233B819F-BA6F-4C2E-81E9-4763F35FEEB3}"/>
    <cellStyle name="Normalny 10 2 2" xfId="6" xr:uid="{00000000-0005-0000-0000-000005000000}"/>
    <cellStyle name="Normalny 11" xfId="18" xr:uid="{00000000-0005-0000-0000-000006000000}"/>
    <cellStyle name="Normalny 11 2" xfId="350" xr:uid="{27A75341-70DD-4B01-B083-E04582AAE697}"/>
    <cellStyle name="Normalny 11 2 2" xfId="370" xr:uid="{E14E4122-4194-4EED-8DAC-6F529F8B5678}"/>
    <cellStyle name="Normalny 11 3" xfId="355" xr:uid="{94926A2E-D415-4707-9C1C-8CED7F59A0F9}"/>
    <cellStyle name="Normalny 11 4" xfId="363" xr:uid="{2B51235D-7B9B-477A-821A-126875B20F7A}"/>
    <cellStyle name="Normalny 12" xfId="292" xr:uid="{3EE21879-2DFD-4D53-99AE-E25F422CB73D}"/>
    <cellStyle name="Normalny 12 2" xfId="366" xr:uid="{0EDA735F-A03A-4228-99AE-12FA4F912DFF}"/>
    <cellStyle name="Normalny 13" xfId="293" xr:uid="{4219CFE5-15A7-46F4-B800-AB09AFA9FAC4}"/>
    <cellStyle name="Normalny 13 2" xfId="367" xr:uid="{73A9A23B-8E3A-4523-A742-741E4AC0781F}"/>
    <cellStyle name="Normalny 14" xfId="351" xr:uid="{B15F004F-4DF0-4CAE-B87B-318999B7337E}"/>
    <cellStyle name="Normalny 15" xfId="288" xr:uid="{7E169B37-A12E-4080-8C2F-D38DE4A04CF4}"/>
    <cellStyle name="Normalny 16" xfId="290" xr:uid="{73809B45-4BAE-410C-85DD-541FCEDBD2EE}"/>
    <cellStyle name="Normalny 16 2" xfId="331" xr:uid="{ABB4E171-BE67-48FD-AFF4-8BB95D399510}"/>
    <cellStyle name="Normalny 17" xfId="289" xr:uid="{F885F83D-0249-42B7-B038-C180B45B1345}"/>
    <cellStyle name="Normalny 17 2" xfId="332" xr:uid="{69B50639-28A1-4245-80EB-F3C728BE53C0}"/>
    <cellStyle name="Normalny 18" xfId="333" xr:uid="{8F39C498-361F-4BFA-BEAD-3C19B052C897}"/>
    <cellStyle name="Normalny 18 2" xfId="369" xr:uid="{967A6A5C-C58C-4D01-B647-744525A3C13A}"/>
    <cellStyle name="Normalny 19" xfId="291" xr:uid="{4FEA3717-D558-43DC-82C9-BA339A2EDF21}"/>
    <cellStyle name="Normalny 2" xfId="1" xr:uid="{00000000-0005-0000-0000-000007000000}"/>
    <cellStyle name="Normalny 2 2" xfId="8" xr:uid="{00000000-0005-0000-0000-000008000000}"/>
    <cellStyle name="Normalny 2 2 2" xfId="191" xr:uid="{4FB1B59B-657F-42DA-90E2-E2C300B7F0FC}"/>
    <cellStyle name="Normalny 2 2 2 2" xfId="247" xr:uid="{9D060C47-36D5-4861-9BD4-ECDFC52C748A}"/>
    <cellStyle name="Normalny 2 2 3" xfId="334" xr:uid="{67ED483B-3019-4678-A16E-3DF427AC31B5}"/>
    <cellStyle name="Normalny 2 2 4" xfId="190" xr:uid="{F8ACF5C6-FB9F-4CF8-AA58-5BBBC417F2A9}"/>
    <cellStyle name="Normalny 2 3" xfId="14" xr:uid="{00000000-0005-0000-0000-000009000000}"/>
    <cellStyle name="Normalny 2 3 2" xfId="17" xr:uid="{00000000-0005-0000-0000-00000A000000}"/>
    <cellStyle name="Normalny 2 3 2 2" xfId="261" xr:uid="{EC6130F6-7505-400D-9F03-205B7B3F4673}"/>
    <cellStyle name="Normalny 2 3 2 3" xfId="354" xr:uid="{4D053640-D3D0-42E4-A951-6C53DDFAAE3C}"/>
    <cellStyle name="Normalny 2 3 3" xfId="353" xr:uid="{F49ABB96-8610-4CF4-AE6B-7038B7220869}"/>
    <cellStyle name="Normalny 2 4" xfId="262" xr:uid="{80A6D75B-879D-4E55-8ECF-9CF3EE922328}"/>
    <cellStyle name="Normalny 3" xfId="2" xr:uid="{00000000-0005-0000-0000-00000B000000}"/>
    <cellStyle name="Normalny 3 2" xfId="11" xr:uid="{00000000-0005-0000-0000-00000C000000}"/>
    <cellStyle name="Normalny 3 2 2" xfId="337" xr:uid="{2D72CE76-75D8-4FC0-B86E-1A268C5D14D5}"/>
    <cellStyle name="Normalny 3 2 3" xfId="336" xr:uid="{3E4695E0-5BAB-4538-808C-FF98B1B921B1}"/>
    <cellStyle name="Normalny 3 2 4" xfId="192" xr:uid="{35B75968-72E2-4226-AF21-6C6AABA1351A}"/>
    <cellStyle name="Normalny 3 3" xfId="15" xr:uid="{00000000-0005-0000-0000-00000D000000}"/>
    <cellStyle name="Normalny 3 3 2" xfId="335" xr:uid="{44473706-43ED-43B8-879E-0009E0964A7A}"/>
    <cellStyle name="Normalny 3 3 3" xfId="352" xr:uid="{8FCA4D81-99A7-4B6A-8BC8-E0103EAAB376}"/>
    <cellStyle name="Normalny 3 4" xfId="16" xr:uid="{00000000-0005-0000-0000-00000E000000}"/>
    <cellStyle name="Normalny 3 4 2" xfId="295" xr:uid="{3D74E83C-B260-40E2-94CD-C7DFCEAA4E7E}"/>
    <cellStyle name="Normalny 4" xfId="19" xr:uid="{39627116-181A-4D71-90B9-7BE5750B071A}"/>
    <cellStyle name="Normalny 4 2" xfId="263" xr:uid="{9B897976-92CF-4063-A862-75B966568B79}"/>
    <cellStyle name="Normalny 4 3" xfId="278" xr:uid="{4A3AFE78-CE22-46BA-9DE6-BF4EAF0EBF39}"/>
    <cellStyle name="Normalny 44" xfId="264" xr:uid="{485AFE3B-C784-46AC-A392-2B748D940599}"/>
    <cellStyle name="Normalny 5" xfId="22" xr:uid="{96F679B3-DEF2-46A1-A2CA-B2EFF8AF9F44}"/>
    <cellStyle name="Normalny 5 2" xfId="265" xr:uid="{3FA3E49F-29AC-4B18-9300-744C26EB72C1}"/>
    <cellStyle name="Normalny 5 3" xfId="266" xr:uid="{D412072D-27CE-46F5-9EA9-59128BCCC627}"/>
    <cellStyle name="Normalny 6" xfId="20" xr:uid="{1ED5BADA-F5BA-4B8C-8A4F-FBEC276CFA5F}"/>
    <cellStyle name="Normalny 6 2" xfId="338" xr:uid="{E0654781-0FF0-4C4C-B022-8E654EDF0A52}"/>
    <cellStyle name="Normalny 7" xfId="193" xr:uid="{FC561547-EFD3-43D6-85E9-06BE78843FD2}"/>
    <cellStyle name="Normalny 7 2" xfId="244" xr:uid="{E96A5BAF-B461-4D93-89AC-D08F45C7952D}"/>
    <cellStyle name="Normalny 7 3" xfId="267" xr:uid="{B1A1B138-A77A-407E-9CE4-1005967DA764}"/>
    <cellStyle name="Normalny 8" xfId="21" xr:uid="{2E14C53F-4E4F-42D6-9EC7-F311F616A009}"/>
    <cellStyle name="Normalny 9" xfId="13" xr:uid="{00000000-0005-0000-0000-00000F000000}"/>
    <cellStyle name="Normalny 9 2" xfId="248" xr:uid="{B5F39FEF-6D61-4950-8579-6BB90A829A45}"/>
    <cellStyle name="Normalny 9 3" xfId="339" xr:uid="{1AC799F3-D194-4079-A664-7E4005DE5BB4}"/>
    <cellStyle name="Normalny_Arkusz1" xfId="9" xr:uid="{00000000-0005-0000-0000-000010000000}"/>
    <cellStyle name="Normalny_CCTV_Szuster" xfId="10" xr:uid="{00000000-0005-0000-0000-000011000000}"/>
    <cellStyle name="Normalny_Silesia-SSWiN+KD 2" xfId="12" xr:uid="{00000000-0005-0000-0000-000014000000}"/>
    <cellStyle name="Note" xfId="194" xr:uid="{E17107EB-8225-47AC-B789-A685F9A57035}"/>
    <cellStyle name="Nowość" xfId="268" xr:uid="{89CDE023-E31A-45B8-B08A-633837DD7634}"/>
    <cellStyle name="Numer katalog" xfId="269" xr:uid="{5F2ECCB1-804C-4D1F-93AB-7724D319A363}"/>
    <cellStyle name="Obliczenia 2" xfId="340" xr:uid="{0F810552-45DA-41B4-98C4-7E2DFC441AE2}"/>
    <cellStyle name="Output" xfId="341" xr:uid="{4F9868FA-5CC9-47CE-8FF0-8142768FA77C}"/>
    <cellStyle name="over" xfId="195" xr:uid="{4DA0C1DA-34E6-473E-84B6-BB7A85B23606}"/>
    <cellStyle name="Palatino" xfId="196" xr:uid="{452492CC-AE59-4261-9174-8E6B2A61432E}"/>
    <cellStyle name="pe" xfId="197" xr:uid="{EAC41B92-CD63-466A-A18E-243F24EF40A4}"/>
    <cellStyle name="PEG" xfId="198" xr:uid="{F19BC429-2D78-4464-B39B-EF2E108292A1}"/>
    <cellStyle name="percent (0)" xfId="199" xr:uid="{A3F14D11-7220-4077-9C20-E2AF031D54DE}"/>
    <cellStyle name="Percent [0]" xfId="200" xr:uid="{D5DB4657-0518-4934-9DE6-60131D0996B1}"/>
    <cellStyle name="Percent [00]" xfId="201" xr:uid="{BE7EA6B8-D532-4F50-A9E0-A96C9A06AD2A}"/>
    <cellStyle name="Percent [2]" xfId="202" xr:uid="{10B364BF-A1B6-4FFB-A51A-61D74A76FE45}"/>
    <cellStyle name="Percent 2" xfId="203" xr:uid="{6AA3900C-272F-44AB-836E-C511038F6272}"/>
    <cellStyle name="Percent 3" xfId="204" xr:uid="{98454D5B-B242-4822-8E95-A41CFA256569}"/>
    <cellStyle name="Podtytul" xfId="270" xr:uid="{ABD86173-E6DC-4B36-8521-C38735DA0BFD}"/>
    <cellStyle name="posit" xfId="205" xr:uid="{C3EECD14-CB35-4542-98CD-DD43F49619DB}"/>
    <cellStyle name="PrePop Currency (0)" xfId="206" xr:uid="{3961A29C-CFB1-47B0-AFB5-7F2833B1D066}"/>
    <cellStyle name="PrePop Currency (2)" xfId="207" xr:uid="{44B3DA4A-7DA0-46B2-83DB-8293AE0F9B52}"/>
    <cellStyle name="PrePop Units (0)" xfId="208" xr:uid="{CDD22924-19FB-4C59-A71B-C31722A6EA34}"/>
    <cellStyle name="PrePop Units (1)" xfId="209" xr:uid="{9D9BB27E-91A7-4162-BCB6-80DBFE2C5D28}"/>
    <cellStyle name="PrePop Units (2)" xfId="210" xr:uid="{BE0F931F-4436-49A3-9508-242F52BFCEA7}"/>
    <cellStyle name="price" xfId="211" xr:uid="{F96398BE-DDF5-4A0B-B9DD-2AF7FD4A0A51}"/>
    <cellStyle name="Procentowy 2" xfId="212" xr:uid="{9A59CA3F-8644-46B9-9341-827FA5152C5C}"/>
    <cellStyle name="Procentowy 2 2" xfId="213" xr:uid="{1228AA46-ED5D-44D0-9142-5FD88C8C2144}"/>
    <cellStyle name="Procentowy 2 3" xfId="274" xr:uid="{B5F79BA7-8D27-4AFB-AA8B-68DE5286CB77}"/>
    <cellStyle name="Procentowy 2 4" xfId="342" xr:uid="{1515A63B-673F-4B69-A7F8-DA7637BA7D5E}"/>
    <cellStyle name="Procentowy 3" xfId="214" xr:uid="{6836BBAF-0E84-4DD2-B6E4-5331500FBCA5}"/>
    <cellStyle name="q" xfId="215" xr:uid="{8070B22D-760B-4981-AA66-BD64807E2A22}"/>
    <cellStyle name="QEPS-h" xfId="216" xr:uid="{8DBA994C-1D56-4C8F-A0F3-AAB4931CDA1C}"/>
    <cellStyle name="QEPS-H1" xfId="217" xr:uid="{D61B29B9-5B06-4126-9557-46873D454A36}"/>
    <cellStyle name="qRange" xfId="218" xr:uid="{12E87872-FEC3-4E88-A155-4F82794D91F9}"/>
    <cellStyle name="range" xfId="219" xr:uid="{7A301D7D-D7A7-44AA-A160-7B5073CE2C5A}"/>
    <cellStyle name="Right" xfId="220" xr:uid="{73E2FB35-692F-4601-895E-9A3F14FB8260}"/>
    <cellStyle name="SingleTopDoubleBott" xfId="221" xr:uid="{18901660-8714-4527-9CCA-28AC132C76B6}"/>
    <cellStyle name="Standaard_Blad1" xfId="271" xr:uid="{539FDE6A-F850-465D-853E-93F6AA62CB6B}"/>
    <cellStyle name="Standard 2" xfId="5" xr:uid="{00000000-0005-0000-0000-000015000000}"/>
    <cellStyle name="Standard_EV2001 Euro02" xfId="343" xr:uid="{C5099E6D-80F8-4E44-B61C-FF71A1AC7A95}"/>
    <cellStyle name="Styl 1" xfId="222" xr:uid="{BB411E08-966D-4C86-A322-98CA67C94269}"/>
    <cellStyle name="Style 1" xfId="223" xr:uid="{7A7B2F28-ED9E-4B3D-B522-7A749FB6D023}"/>
    <cellStyle name="Style 1 2" xfId="224" xr:uid="{A253C125-0354-4E56-8CEC-CE51F777F760}"/>
    <cellStyle name="Style 1 3" xfId="284" xr:uid="{6F6D53A1-6890-4E9F-84FA-0332397CC33D}"/>
    <cellStyle name="Style 1 4" xfId="283" xr:uid="{73F5CA3E-73FF-416F-A448-478BB2334412}"/>
    <cellStyle name="Subhead" xfId="225" xr:uid="{EA60FBBA-7870-4696-A7A3-4426D705C723}"/>
    <cellStyle name="Subtotal_left" xfId="226" xr:uid="{53AFE58D-CD0D-4A38-9D9A-CAC32175B3B3}"/>
    <cellStyle name="Suma 2" xfId="344" xr:uid="{A542D8C3-7241-41B9-8CA4-005736086174}"/>
    <cellStyle name="tcn" xfId="227" xr:uid="{64DAD9F8-1591-4D40-BA7F-A53755AF9680}"/>
    <cellStyle name="Tekst objaśnienia 2" xfId="345" xr:uid="{897B1688-5AC3-472E-A630-B460283377FD}"/>
    <cellStyle name="Tekst ostrzeżenia 2" xfId="346" xr:uid="{AE8E6FD6-B754-4A78-BB82-924E305A5CDC}"/>
    <cellStyle name="Text Indent A" xfId="228" xr:uid="{5886FBFF-883C-4390-9D96-0FD55BC891E2}"/>
    <cellStyle name="Text Indent B" xfId="229" xr:uid="{C4F9A460-5922-4577-99C2-4C32BD449C84}"/>
    <cellStyle name="Text Indent C" xfId="230" xr:uid="{B365838F-5F21-40D7-9C20-21C20855986A}"/>
    <cellStyle name="þ_x001d_ðÇ%Uý—&amp;Hý_x000b__x0008_û_x0003_Ï_x0004__x0007__x0001__x0001_" xfId="231" xr:uid="{5632304B-41CB-4F2A-99E3-690A4B342540}"/>
    <cellStyle name="Title" xfId="232" xr:uid="{03BBF3FF-BDAA-4856-9A29-7C311D8CF62A}"/>
    <cellStyle name="title1" xfId="233" xr:uid="{D9B9B5BC-792D-439A-B6DD-2CEB5D8D8D6A}"/>
    <cellStyle name="title2" xfId="234" xr:uid="{851F3E36-6E5F-4A23-91BC-AC01093EAB19}"/>
    <cellStyle name="tn" xfId="235" xr:uid="{1D902081-0BAA-4651-962A-92E9F444BB7C}"/>
    <cellStyle name="Tytul" xfId="272" xr:uid="{9E729A60-FEC2-49F5-BE92-2AFDB59F3B90}"/>
    <cellStyle name="Tytuł 2" xfId="347" xr:uid="{EB1A9313-F934-4EA2-BC85-ECB8EE3560AB}"/>
    <cellStyle name="Underline" xfId="236" xr:uid="{D26C45B3-FC00-4EEF-BF48-B79EFC44C437}"/>
    <cellStyle name="UnderlineDouble" xfId="237" xr:uid="{A5A40895-BAF3-4FDE-8409-DC62A5D1EF4E}"/>
    <cellStyle name="Uwaga 2" xfId="348" xr:uid="{95434AF3-A950-4B6B-B058-48024E8A5B1C}"/>
    <cellStyle name="Walutowy 2" xfId="3" xr:uid="{00000000-0005-0000-0000-000016000000}"/>
    <cellStyle name="Walutowy 2 2" xfId="239" xr:uid="{E8AFCD39-6426-47DE-A59A-A2A7B644C48F}"/>
    <cellStyle name="Walutowy 2 2 2" xfId="359" xr:uid="{E5BB936C-2693-4CB7-835E-8BE06F0AD500}"/>
    <cellStyle name="Walutowy 2 3" xfId="246" xr:uid="{D4681728-28D6-4A0E-AC6B-A3B437A7193D}"/>
    <cellStyle name="Walutowy 2 3 2" xfId="361" xr:uid="{1ACDC0ED-9C82-46B8-BF90-A34A31111D27}"/>
    <cellStyle name="Walutowy 2 4" xfId="275" xr:uid="{DD7184EE-BC31-40FD-B1CE-ECAF450CDCDF}"/>
    <cellStyle name="Walutowy 2 5" xfId="358" xr:uid="{88BF88CF-2256-4128-89CC-D15DA1654851}"/>
    <cellStyle name="Walutowy 2 6" xfId="238" xr:uid="{0926FD5A-0F12-4136-8EDE-7B233D02813B}"/>
    <cellStyle name="Walutowy 3" xfId="240" xr:uid="{089F3D01-CDDF-4962-BDD9-F947F32F8D43}"/>
    <cellStyle name="Walutowy 3 2" xfId="360" xr:uid="{0D2CC2C6-C1FE-4830-9A12-6DFB4648ED38}"/>
    <cellStyle name="Walutowy 4" xfId="241" xr:uid="{A0D727F4-FE17-4AD8-8614-23F93FD8CA47}"/>
    <cellStyle name="Walutowy 5" xfId="286" xr:uid="{34F4760B-A60C-4EC3-AC9B-2A1CA28680ED}"/>
    <cellStyle name="Walutowy 5 2" xfId="364" xr:uid="{30C8089A-9142-4CC7-9E1F-F989CD679721}"/>
    <cellStyle name="Walutowy 6" xfId="287" xr:uid="{CF01AC7C-8799-4FD0-8646-D0E0D44A9747}"/>
    <cellStyle name="Walutowy 6 2" xfId="365" xr:uid="{9BA9A1EC-A97F-45A7-87EA-34B25D26E723}"/>
    <cellStyle name="Złe 2" xfId="349" xr:uid="{C4B280A9-E1E5-4322-B73A-18CED32D63C6}"/>
    <cellStyle name="표준_Camera List_Feb_2005_rev1" xfId="285" xr:uid="{8DDB9291-5A88-4AF2-9226-018951E513A9}"/>
    <cellStyle name="標準_連結印刷Final" xfId="242" xr:uid="{ED80FB9F-C2E1-4797-BD9E-EA7BC4682D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31b002\Common\Moje%20dokumenty\Cenniki\_ADT\WYLICZANIE%20KOSZTU%20TOWARU%20DLA%20ZAMOWIENIA%20ver%202006-05-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31b002\Common\Moje%20dokumenty\Kosztorysy%20i%20oferty\77\770255A%20Echo%20Grunwald\_Tabela%20Element&#243;w%20Scalonyc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rek\c%20arpol\WINDOWS\Temporary%20Internet%20Files\Content.IE5\0DI7W16R\Temporary%20Internet%20Files\OLK2\Kapsch-Silesia%20w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31b002\Common\Moje%20dokumenty\Kosztorysy%20i%20oferty\77\770040A%20TBD%20-%20DSO\Biblioteka_Bialystok_DSO_wyce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elce\echo_doc\Documents%20and%20Settings\kt.KRAKOW\Moje%20dokumenty\straz\Straz%20graniczna%20slabop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szt towarow"/>
      <sheetName val="Item cost price data"/>
      <sheetName val="Params"/>
    </sheetNames>
    <sheetDataSet>
      <sheetData sheetId="0"/>
      <sheetData sheetId="1"/>
      <sheetData sheetId="2">
        <row r="2">
          <cell r="B2" t="str">
            <v>'Item cost price data'!A1:F7000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rm"/>
      <sheetName val="Harmonogram"/>
      <sheetName val="Podsumowanie"/>
      <sheetName val="Tabela Elementów Scalonych"/>
      <sheetName val="Zestawienie mat. eksploat."/>
      <sheetName val="RAZEM"/>
      <sheetName val="koryta"/>
      <sheetName val="SAP"/>
      <sheetName val="DSO"/>
      <sheetName val="CCTV"/>
      <sheetName val="SSWiN"/>
      <sheetName val="KD"/>
      <sheetName val="IT"/>
      <sheetName val="Telefon"/>
      <sheetName val="RTV"/>
      <sheetName val="PA"/>
      <sheetName val="Przyzyw"/>
      <sheetName val="Interkom"/>
      <sheetName val="Inne"/>
      <sheetName val="kd1"/>
      <sheetName val="IT (2)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TV"/>
      <sheetName val="Nagłośnienie "/>
      <sheetName val="Przył tel."/>
      <sheetName val="Siec teleinf"/>
      <sheetName val="SAP"/>
      <sheetName val="CATV"/>
      <sheetName val="Genesis"/>
      <sheetName val="Oddym"/>
      <sheetName val="Zbior"/>
      <sheetName val="Nagłośnienie_1"/>
      <sheetName val="Przył_tel_1"/>
      <sheetName val="Siec_teleinf1"/>
      <sheetName val="Nagłośnienie_"/>
      <sheetName val="Przył_tel_"/>
      <sheetName val="Siec_telein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erta"/>
      <sheetName val="tabele"/>
    </sheetNames>
    <sheetDataSet>
      <sheetData sheetId="0"/>
      <sheetData sheetId="1">
        <row r="2">
          <cell r="I2" t="str">
            <v>szt</v>
          </cell>
        </row>
        <row r="3">
          <cell r="I3" t="str">
            <v>kpl</v>
          </cell>
        </row>
        <row r="4">
          <cell r="I4" t="str">
            <v>mb</v>
          </cell>
        </row>
        <row r="5">
          <cell r="I5" t="str">
            <v>szp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dover Controls"/>
      <sheetName val="Zestawienie"/>
      <sheetName val="SSP"/>
      <sheetName val="BMS"/>
      <sheetName val="DSO"/>
      <sheetName val="CCTV"/>
      <sheetName val="SSWN"/>
      <sheetName val="KD"/>
      <sheetName val="Ilości ele"/>
      <sheetName val="Depozytory"/>
      <sheetName val="Cenn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65"/>
  <sheetViews>
    <sheetView tabSelected="1" topLeftCell="A115" zoomScaleNormal="100" zoomScaleSheetLayoutView="100" workbookViewId="0">
      <selection activeCell="G132" sqref="G132"/>
    </sheetView>
  </sheetViews>
  <sheetFormatPr defaultColWidth="8.46484375" defaultRowHeight="12.75"/>
  <cols>
    <col min="1" max="1" width="6.86328125" style="44" customWidth="1"/>
    <col min="2" max="2" width="16.6640625" style="40" customWidth="1"/>
    <col min="3" max="3" width="41.19921875" style="50" customWidth="1"/>
    <col min="4" max="4" width="12.6640625" style="34" customWidth="1"/>
    <col min="5" max="5" width="11.796875" style="56" customWidth="1"/>
    <col min="6" max="6" width="10.86328125" style="37" customWidth="1"/>
    <col min="7" max="7" width="16.33203125" style="44" customWidth="1"/>
    <col min="8" max="16384" width="8.46484375" style="44"/>
  </cols>
  <sheetData>
    <row r="1" spans="1:7" s="43" customFormat="1" ht="20.45" customHeight="1" thickBot="1">
      <c r="A1" s="43" t="s">
        <v>47</v>
      </c>
      <c r="B1" s="38"/>
      <c r="C1" s="48"/>
      <c r="D1" s="31"/>
      <c r="E1" s="54"/>
      <c r="F1" s="35"/>
    </row>
    <row r="2" spans="1:7" ht="48" customHeight="1" thickTop="1">
      <c r="A2" s="69" t="s">
        <v>33</v>
      </c>
      <c r="B2" s="70"/>
      <c r="C2" s="70"/>
      <c r="D2" s="70"/>
      <c r="E2" s="70"/>
      <c r="F2" s="70"/>
      <c r="G2" s="71"/>
    </row>
    <row r="3" spans="1:7" ht="66" customHeight="1">
      <c r="A3" s="20" t="s">
        <v>34</v>
      </c>
      <c r="B3" s="21" t="s">
        <v>35</v>
      </c>
      <c r="C3" s="23" t="s">
        <v>1</v>
      </c>
      <c r="D3" s="22" t="s">
        <v>36</v>
      </c>
      <c r="E3" s="23" t="s">
        <v>37</v>
      </c>
      <c r="F3" s="41" t="s">
        <v>38</v>
      </c>
      <c r="G3" s="24" t="s">
        <v>39</v>
      </c>
    </row>
    <row r="4" spans="1:7" ht="14.25">
      <c r="A4" s="26" t="s">
        <v>40</v>
      </c>
      <c r="B4" s="27" t="s">
        <v>41</v>
      </c>
      <c r="C4" s="49" t="s">
        <v>42</v>
      </c>
      <c r="D4" s="32" t="s">
        <v>43</v>
      </c>
      <c r="E4" s="28" t="s">
        <v>44</v>
      </c>
      <c r="F4" s="28" t="s">
        <v>45</v>
      </c>
      <c r="G4" s="29" t="s">
        <v>46</v>
      </c>
    </row>
    <row r="5" spans="1:7" s="45" customFormat="1" ht="15">
      <c r="A5" s="65" t="s">
        <v>48</v>
      </c>
      <c r="B5" s="65"/>
      <c r="C5" s="66"/>
      <c r="D5" s="66"/>
      <c r="E5" s="66"/>
      <c r="F5" s="66"/>
      <c r="G5" s="66"/>
    </row>
    <row r="6" spans="1:7" s="45" customFormat="1" ht="15">
      <c r="A6" s="59" t="s">
        <v>49</v>
      </c>
      <c r="B6" s="60"/>
      <c r="C6" s="60"/>
      <c r="D6" s="60"/>
      <c r="E6" s="60"/>
      <c r="F6" s="60"/>
      <c r="G6" s="61"/>
    </row>
    <row r="7" spans="1:7" ht="70.25" customHeight="1">
      <c r="A7" s="19" t="s">
        <v>50</v>
      </c>
      <c r="B7" s="16" t="s">
        <v>31</v>
      </c>
      <c r="C7" s="4" t="s">
        <v>65</v>
      </c>
      <c r="D7" s="30">
        <v>0</v>
      </c>
      <c r="E7" s="55" t="s">
        <v>14</v>
      </c>
      <c r="F7" s="6">
        <v>8</v>
      </c>
      <c r="G7" s="9">
        <f>D7*F7</f>
        <v>0</v>
      </c>
    </row>
    <row r="8" spans="1:7" ht="89.25">
      <c r="A8" s="19" t="s">
        <v>90</v>
      </c>
      <c r="B8" s="16" t="s">
        <v>30</v>
      </c>
      <c r="C8" s="4" t="s">
        <v>64</v>
      </c>
      <c r="D8" s="30">
        <v>0</v>
      </c>
      <c r="E8" s="55" t="s">
        <v>14</v>
      </c>
      <c r="F8" s="6">
        <v>8</v>
      </c>
      <c r="G8" s="9">
        <f t="shared" ref="G8:G15" si="0">D8*F8</f>
        <v>0</v>
      </c>
    </row>
    <row r="9" spans="1:7" ht="191.25">
      <c r="A9" s="19" t="s">
        <v>91</v>
      </c>
      <c r="B9" s="16" t="s">
        <v>32</v>
      </c>
      <c r="C9" s="4" t="s">
        <v>81</v>
      </c>
      <c r="D9" s="30">
        <v>0</v>
      </c>
      <c r="E9" s="55" t="s">
        <v>14</v>
      </c>
      <c r="F9" s="6">
        <v>1</v>
      </c>
      <c r="G9" s="9">
        <f t="shared" si="0"/>
        <v>0</v>
      </c>
    </row>
    <row r="10" spans="1:7" ht="38.25">
      <c r="A10" s="19" t="s">
        <v>92</v>
      </c>
      <c r="B10" s="16" t="s">
        <v>53</v>
      </c>
      <c r="C10" s="4" t="s">
        <v>17</v>
      </c>
      <c r="D10" s="30">
        <v>0</v>
      </c>
      <c r="E10" s="55" t="s">
        <v>14</v>
      </c>
      <c r="F10" s="6">
        <v>4</v>
      </c>
      <c r="G10" s="9">
        <f t="shared" si="0"/>
        <v>0</v>
      </c>
    </row>
    <row r="11" spans="1:7" ht="38.25">
      <c r="A11" s="19" t="s">
        <v>93</v>
      </c>
      <c r="B11" s="16" t="s">
        <v>54</v>
      </c>
      <c r="C11" s="4" t="s">
        <v>356</v>
      </c>
      <c r="D11" s="30">
        <v>0</v>
      </c>
      <c r="E11" s="55" t="s">
        <v>14</v>
      </c>
      <c r="F11" s="6">
        <v>1</v>
      </c>
      <c r="G11" s="9">
        <f t="shared" si="0"/>
        <v>0</v>
      </c>
    </row>
    <row r="12" spans="1:7" ht="38.25">
      <c r="A12" s="19" t="s">
        <v>94</v>
      </c>
      <c r="B12" s="16" t="s">
        <v>57</v>
      </c>
      <c r="C12" s="4" t="s">
        <v>357</v>
      </c>
      <c r="D12" s="30">
        <v>0</v>
      </c>
      <c r="E12" s="55" t="s">
        <v>14</v>
      </c>
      <c r="F12" s="6">
        <v>1</v>
      </c>
      <c r="G12" s="9">
        <f t="shared" si="0"/>
        <v>0</v>
      </c>
    </row>
    <row r="13" spans="1:7">
      <c r="A13" s="19" t="s">
        <v>95</v>
      </c>
      <c r="B13" s="16" t="s">
        <v>55</v>
      </c>
      <c r="C13" s="4" t="s">
        <v>18</v>
      </c>
      <c r="D13" s="30">
        <v>0</v>
      </c>
      <c r="E13" s="55"/>
      <c r="F13" s="6">
        <v>550</v>
      </c>
      <c r="G13" s="9">
        <f t="shared" si="0"/>
        <v>0</v>
      </c>
    </row>
    <row r="14" spans="1:7" ht="25.5">
      <c r="A14" s="19" t="s">
        <v>96</v>
      </c>
      <c r="B14" s="16" t="s">
        <v>62</v>
      </c>
      <c r="C14" s="4" t="s">
        <v>63</v>
      </c>
      <c r="D14" s="30">
        <v>0</v>
      </c>
      <c r="E14" s="55" t="s">
        <v>14</v>
      </c>
      <c r="F14" s="6">
        <v>1</v>
      </c>
      <c r="G14" s="9">
        <f t="shared" si="0"/>
        <v>0</v>
      </c>
    </row>
    <row r="15" spans="1:7" ht="51">
      <c r="A15" s="19" t="s">
        <v>97</v>
      </c>
      <c r="B15" s="16" t="s">
        <v>56</v>
      </c>
      <c r="C15" s="16" t="s">
        <v>76</v>
      </c>
      <c r="D15" s="30">
        <v>0</v>
      </c>
      <c r="E15" s="55" t="s">
        <v>351</v>
      </c>
      <c r="F15" s="17">
        <v>1</v>
      </c>
      <c r="G15" s="9">
        <f t="shared" si="0"/>
        <v>0</v>
      </c>
    </row>
    <row r="16" spans="1:7" ht="14.45" customHeight="1">
      <c r="A16" s="17"/>
      <c r="B16" s="16"/>
      <c r="C16" s="16"/>
      <c r="D16" s="33"/>
      <c r="E16" s="67" t="s">
        <v>52</v>
      </c>
      <c r="F16" s="68"/>
      <c r="G16" s="25">
        <f>SUM(G7:G15)</f>
        <v>0</v>
      </c>
    </row>
    <row r="17" spans="1:7" ht="16.8" customHeight="1">
      <c r="A17" s="59" t="s">
        <v>51</v>
      </c>
      <c r="B17" s="60"/>
      <c r="C17" s="60"/>
      <c r="D17" s="60"/>
      <c r="E17" s="60"/>
      <c r="F17" s="60"/>
      <c r="G17" s="61"/>
    </row>
    <row r="18" spans="1:7" ht="68.45" customHeight="1">
      <c r="A18" s="19" t="s">
        <v>83</v>
      </c>
      <c r="B18" s="16" t="s">
        <v>67</v>
      </c>
      <c r="C18" s="42" t="s">
        <v>77</v>
      </c>
      <c r="D18" s="30">
        <v>0</v>
      </c>
      <c r="E18" s="55" t="s">
        <v>58</v>
      </c>
      <c r="F18" s="17">
        <v>8</v>
      </c>
      <c r="G18" s="9">
        <f>D18*F18</f>
        <v>0</v>
      </c>
    </row>
    <row r="19" spans="1:7" ht="51">
      <c r="A19" s="19" t="s">
        <v>84</v>
      </c>
      <c r="B19" s="16" t="s">
        <v>66</v>
      </c>
      <c r="C19" s="42" t="s">
        <v>78</v>
      </c>
      <c r="D19" s="30">
        <v>0</v>
      </c>
      <c r="E19" s="55" t="s">
        <v>58</v>
      </c>
      <c r="F19" s="17">
        <v>8</v>
      </c>
      <c r="G19" s="9">
        <f t="shared" ref="G19:G24" si="1">D19*F19</f>
        <v>0</v>
      </c>
    </row>
    <row r="20" spans="1:7" ht="25.5">
      <c r="A20" s="19" t="s">
        <v>85</v>
      </c>
      <c r="B20" s="16" t="s">
        <v>68</v>
      </c>
      <c r="C20" s="16" t="s">
        <v>79</v>
      </c>
      <c r="D20" s="30">
        <v>0</v>
      </c>
      <c r="E20" s="55" t="s">
        <v>13</v>
      </c>
      <c r="F20" s="17">
        <f>F13</f>
        <v>550</v>
      </c>
      <c r="G20" s="9">
        <f t="shared" si="1"/>
        <v>0</v>
      </c>
    </row>
    <row r="21" spans="1:7" ht="51">
      <c r="A21" s="19" t="s">
        <v>86</v>
      </c>
      <c r="B21" s="16" t="s">
        <v>59</v>
      </c>
      <c r="C21" s="16" t="s">
        <v>60</v>
      </c>
      <c r="D21" s="30">
        <v>0</v>
      </c>
      <c r="E21" s="55" t="s">
        <v>58</v>
      </c>
      <c r="F21" s="17">
        <v>32</v>
      </c>
      <c r="G21" s="9">
        <f t="shared" si="1"/>
        <v>0</v>
      </c>
    </row>
    <row r="22" spans="1:7" ht="55.25" customHeight="1">
      <c r="A22" s="19" t="s">
        <v>87</v>
      </c>
      <c r="B22" s="16" t="s">
        <v>69</v>
      </c>
      <c r="C22" s="42" t="s">
        <v>80</v>
      </c>
      <c r="D22" s="30">
        <v>0</v>
      </c>
      <c r="E22" s="55" t="s">
        <v>58</v>
      </c>
      <c r="F22" s="17">
        <v>1</v>
      </c>
      <c r="G22" s="9">
        <f t="shared" si="1"/>
        <v>0</v>
      </c>
    </row>
    <row r="23" spans="1:7" ht="25.5">
      <c r="A23" s="19" t="s">
        <v>88</v>
      </c>
      <c r="B23" s="16" t="s">
        <v>61</v>
      </c>
      <c r="C23" s="42" t="s">
        <v>70</v>
      </c>
      <c r="D23" s="30">
        <v>0</v>
      </c>
      <c r="E23" s="55" t="s">
        <v>58</v>
      </c>
      <c r="F23" s="17"/>
      <c r="G23" s="9">
        <f t="shared" si="1"/>
        <v>0</v>
      </c>
    </row>
    <row r="24" spans="1:7" ht="25.5">
      <c r="A24" s="19" t="s">
        <v>89</v>
      </c>
      <c r="B24" s="16" t="s">
        <v>348</v>
      </c>
      <c r="C24" s="42" t="s">
        <v>347</v>
      </c>
      <c r="D24" s="30">
        <v>0</v>
      </c>
      <c r="E24" s="55" t="s">
        <v>58</v>
      </c>
      <c r="F24" s="17">
        <v>1</v>
      </c>
      <c r="G24" s="9">
        <f t="shared" si="1"/>
        <v>0</v>
      </c>
    </row>
    <row r="25" spans="1:7" ht="13.15">
      <c r="A25" s="17"/>
      <c r="B25" s="16"/>
      <c r="C25" s="16"/>
      <c r="D25" s="33"/>
      <c r="E25" s="62" t="s">
        <v>52</v>
      </c>
      <c r="F25" s="62"/>
      <c r="G25" s="25">
        <f>SUM(G18:G24)</f>
        <v>0</v>
      </c>
    </row>
    <row r="26" spans="1:7" ht="13.15">
      <c r="A26" s="7"/>
      <c r="B26" s="39"/>
      <c r="C26" s="18"/>
      <c r="D26" s="63" t="s">
        <v>162</v>
      </c>
      <c r="E26" s="64"/>
      <c r="F26" s="64"/>
      <c r="G26" s="47">
        <f>G16+G25</f>
        <v>0</v>
      </c>
    </row>
    <row r="27" spans="1:7" s="45" customFormat="1" ht="15">
      <c r="A27" s="65" t="s">
        <v>72</v>
      </c>
      <c r="B27" s="65"/>
      <c r="C27" s="66"/>
      <c r="D27" s="66"/>
      <c r="E27" s="66"/>
      <c r="F27" s="66"/>
      <c r="G27" s="66"/>
    </row>
    <row r="28" spans="1:7" s="45" customFormat="1" ht="15">
      <c r="A28" s="59" t="s">
        <v>71</v>
      </c>
      <c r="B28" s="60"/>
      <c r="C28" s="60"/>
      <c r="D28" s="60"/>
      <c r="E28" s="60"/>
      <c r="F28" s="60"/>
      <c r="G28" s="61"/>
    </row>
    <row r="29" spans="1:7" ht="76.5">
      <c r="A29" s="19" t="s">
        <v>98</v>
      </c>
      <c r="B29" s="16" t="s">
        <v>73</v>
      </c>
      <c r="C29" s="4" t="s">
        <v>358</v>
      </c>
      <c r="D29" s="30">
        <v>0</v>
      </c>
      <c r="E29" s="55" t="s">
        <v>58</v>
      </c>
      <c r="F29" s="6">
        <v>1</v>
      </c>
      <c r="G29" s="9">
        <f>D29*F29</f>
        <v>0</v>
      </c>
    </row>
    <row r="30" spans="1:7">
      <c r="A30" s="19" t="s">
        <v>99</v>
      </c>
      <c r="B30" s="16" t="s">
        <v>74</v>
      </c>
      <c r="C30" s="4" t="s">
        <v>82</v>
      </c>
      <c r="D30" s="30">
        <v>0</v>
      </c>
      <c r="E30" s="55" t="s">
        <v>14</v>
      </c>
      <c r="F30" s="6">
        <v>3</v>
      </c>
      <c r="G30" s="9">
        <f t="shared" ref="G30:G42" si="2">D30*F30</f>
        <v>0</v>
      </c>
    </row>
    <row r="31" spans="1:7" ht="25.5">
      <c r="A31" s="19" t="s">
        <v>100</v>
      </c>
      <c r="B31" s="16" t="s">
        <v>75</v>
      </c>
      <c r="C31" s="4" t="s">
        <v>105</v>
      </c>
      <c r="D31" s="30">
        <v>0</v>
      </c>
      <c r="E31" s="55" t="s">
        <v>14</v>
      </c>
      <c r="F31" s="6">
        <v>1</v>
      </c>
      <c r="G31" s="9">
        <f t="shared" si="2"/>
        <v>0</v>
      </c>
    </row>
    <row r="32" spans="1:7" ht="25.5">
      <c r="A32" s="19" t="s">
        <v>101</v>
      </c>
      <c r="B32" s="16" t="s">
        <v>103</v>
      </c>
      <c r="C32" s="4" t="s">
        <v>22</v>
      </c>
      <c r="D32" s="30">
        <v>0</v>
      </c>
      <c r="E32" s="55" t="s">
        <v>14</v>
      </c>
      <c r="F32" s="6">
        <v>1</v>
      </c>
      <c r="G32" s="9">
        <f t="shared" si="2"/>
        <v>0</v>
      </c>
    </row>
    <row r="33" spans="1:7" ht="25.5">
      <c r="A33" s="19" t="s">
        <v>102</v>
      </c>
      <c r="B33" s="16" t="s">
        <v>104</v>
      </c>
      <c r="C33" s="4" t="s">
        <v>23</v>
      </c>
      <c r="D33" s="30">
        <v>0</v>
      </c>
      <c r="E33" s="55" t="s">
        <v>14</v>
      </c>
      <c r="F33" s="6">
        <v>16</v>
      </c>
      <c r="G33" s="9">
        <f t="shared" si="2"/>
        <v>0</v>
      </c>
    </row>
    <row r="34" spans="1:7" ht="25.5">
      <c r="A34" s="19" t="s">
        <v>115</v>
      </c>
      <c r="B34" s="16" t="s">
        <v>106</v>
      </c>
      <c r="C34" s="4" t="s">
        <v>24</v>
      </c>
      <c r="D34" s="30">
        <v>0</v>
      </c>
      <c r="E34" s="55" t="s">
        <v>14</v>
      </c>
      <c r="F34" s="6">
        <v>3</v>
      </c>
      <c r="G34" s="9">
        <f t="shared" si="2"/>
        <v>0</v>
      </c>
    </row>
    <row r="35" spans="1:7">
      <c r="A35" s="19" t="s">
        <v>116</v>
      </c>
      <c r="B35" s="16" t="s">
        <v>108</v>
      </c>
      <c r="C35" s="4" t="s">
        <v>20</v>
      </c>
      <c r="D35" s="30">
        <v>0</v>
      </c>
      <c r="E35" s="55" t="s">
        <v>14</v>
      </c>
      <c r="F35" s="6">
        <v>2</v>
      </c>
      <c r="G35" s="9">
        <f t="shared" si="2"/>
        <v>0</v>
      </c>
    </row>
    <row r="36" spans="1:7" ht="25.5">
      <c r="A36" s="19" t="s">
        <v>117</v>
      </c>
      <c r="B36" s="16" t="s">
        <v>110</v>
      </c>
      <c r="C36" s="4" t="s">
        <v>111</v>
      </c>
      <c r="D36" s="30">
        <v>0</v>
      </c>
      <c r="E36" s="55" t="s">
        <v>14</v>
      </c>
      <c r="F36" s="6">
        <v>2</v>
      </c>
      <c r="G36" s="9">
        <f t="shared" si="2"/>
        <v>0</v>
      </c>
    </row>
    <row r="37" spans="1:7" ht="25.5">
      <c r="A37" s="19" t="s">
        <v>118</v>
      </c>
      <c r="B37" s="16" t="s">
        <v>109</v>
      </c>
      <c r="C37" s="4" t="s">
        <v>21</v>
      </c>
      <c r="D37" s="30">
        <v>0</v>
      </c>
      <c r="E37" s="55" t="s">
        <v>14</v>
      </c>
      <c r="F37" s="6">
        <v>2</v>
      </c>
      <c r="G37" s="9">
        <f t="shared" si="2"/>
        <v>0</v>
      </c>
    </row>
    <row r="38" spans="1:7">
      <c r="A38" s="19" t="s">
        <v>119</v>
      </c>
      <c r="B38" s="16" t="s">
        <v>112</v>
      </c>
      <c r="C38" s="4" t="s">
        <v>25</v>
      </c>
      <c r="D38" s="30">
        <v>0</v>
      </c>
      <c r="E38" s="55" t="s">
        <v>14</v>
      </c>
      <c r="F38" s="6">
        <v>1</v>
      </c>
      <c r="G38" s="9">
        <f t="shared" si="2"/>
        <v>0</v>
      </c>
    </row>
    <row r="39" spans="1:7">
      <c r="A39" s="19" t="s">
        <v>120</v>
      </c>
      <c r="B39" s="16" t="s">
        <v>55</v>
      </c>
      <c r="C39" s="10" t="s">
        <v>113</v>
      </c>
      <c r="D39" s="30">
        <v>0</v>
      </c>
      <c r="E39" s="55" t="s">
        <v>13</v>
      </c>
      <c r="F39" s="57">
        <v>890</v>
      </c>
      <c r="G39" s="9">
        <f t="shared" si="2"/>
        <v>0</v>
      </c>
    </row>
    <row r="40" spans="1:7">
      <c r="A40" s="19" t="s">
        <v>121</v>
      </c>
      <c r="B40" s="16" t="s">
        <v>55</v>
      </c>
      <c r="C40" s="11" t="s">
        <v>114</v>
      </c>
      <c r="D40" s="30">
        <v>0</v>
      </c>
      <c r="E40" s="55" t="s">
        <v>13</v>
      </c>
      <c r="F40" s="57">
        <v>700</v>
      </c>
      <c r="G40" s="9">
        <f t="shared" si="2"/>
        <v>0</v>
      </c>
    </row>
    <row r="41" spans="1:7">
      <c r="A41" s="19" t="s">
        <v>122</v>
      </c>
      <c r="B41" s="16" t="s">
        <v>55</v>
      </c>
      <c r="C41" s="11" t="s">
        <v>15</v>
      </c>
      <c r="D41" s="30">
        <v>0</v>
      </c>
      <c r="E41" s="55" t="s">
        <v>13</v>
      </c>
      <c r="F41" s="57">
        <v>250</v>
      </c>
      <c r="G41" s="9">
        <f t="shared" si="2"/>
        <v>0</v>
      </c>
    </row>
    <row r="42" spans="1:7" ht="25.5">
      <c r="A42" s="19" t="s">
        <v>123</v>
      </c>
      <c r="B42" s="16" t="s">
        <v>56</v>
      </c>
      <c r="C42" s="16" t="s">
        <v>107</v>
      </c>
      <c r="D42" s="30">
        <v>0</v>
      </c>
      <c r="E42" s="55" t="s">
        <v>58</v>
      </c>
      <c r="F42" s="17">
        <v>1</v>
      </c>
      <c r="G42" s="9">
        <f t="shared" si="2"/>
        <v>0</v>
      </c>
    </row>
    <row r="43" spans="1:7" ht="13.15">
      <c r="A43" s="17"/>
      <c r="B43" s="16"/>
      <c r="C43" s="16"/>
      <c r="D43" s="33"/>
      <c r="E43" s="67" t="s">
        <v>52</v>
      </c>
      <c r="F43" s="68"/>
      <c r="G43" s="25">
        <f>SUM(G29:G42)</f>
        <v>0</v>
      </c>
    </row>
    <row r="44" spans="1:7" ht="15">
      <c r="A44" s="59" t="s">
        <v>130</v>
      </c>
      <c r="B44" s="60"/>
      <c r="C44" s="60"/>
      <c r="D44" s="60"/>
      <c r="E44" s="60"/>
      <c r="F44" s="60"/>
      <c r="G44" s="61"/>
    </row>
    <row r="45" spans="1:7">
      <c r="A45" s="19" t="s">
        <v>131</v>
      </c>
      <c r="B45" s="16" t="s">
        <v>126</v>
      </c>
      <c r="C45" s="42" t="s">
        <v>127</v>
      </c>
      <c r="D45" s="30">
        <v>0</v>
      </c>
      <c r="E45" s="55" t="s">
        <v>58</v>
      </c>
      <c r="F45" s="17">
        <v>4</v>
      </c>
      <c r="G45" s="9">
        <f>D45*F45</f>
        <v>0</v>
      </c>
    </row>
    <row r="46" spans="1:7" ht="25.5">
      <c r="A46" s="19" t="s">
        <v>132</v>
      </c>
      <c r="B46" s="16" t="s">
        <v>124</v>
      </c>
      <c r="C46" s="42" t="s">
        <v>125</v>
      </c>
      <c r="D46" s="30">
        <v>0</v>
      </c>
      <c r="E46" s="55" t="s">
        <v>58</v>
      </c>
      <c r="F46" s="17">
        <v>23</v>
      </c>
      <c r="G46" s="9">
        <f t="shared" ref="G46:G51" si="3">D46*F46</f>
        <v>0</v>
      </c>
    </row>
    <row r="47" spans="1:7" ht="25.5">
      <c r="A47" s="19" t="s">
        <v>133</v>
      </c>
      <c r="B47" s="16" t="s">
        <v>68</v>
      </c>
      <c r="C47" s="16" t="s">
        <v>79</v>
      </c>
      <c r="D47" s="30">
        <v>0</v>
      </c>
      <c r="E47" s="55" t="s">
        <v>13</v>
      </c>
      <c r="F47" s="17">
        <f>F39+F40+F41</f>
        <v>1840</v>
      </c>
      <c r="G47" s="9">
        <f t="shared" si="3"/>
        <v>0</v>
      </c>
    </row>
    <row r="48" spans="1:7" ht="51">
      <c r="A48" s="19" t="s">
        <v>134</v>
      </c>
      <c r="B48" s="16" t="s">
        <v>59</v>
      </c>
      <c r="C48" s="16" t="s">
        <v>128</v>
      </c>
      <c r="D48" s="30">
        <v>0</v>
      </c>
      <c r="E48" s="55" t="s">
        <v>58</v>
      </c>
      <c r="F48" s="17">
        <v>32</v>
      </c>
      <c r="G48" s="9">
        <f t="shared" si="3"/>
        <v>0</v>
      </c>
    </row>
    <row r="49" spans="1:7" ht="25.5">
      <c r="A49" s="19" t="s">
        <v>135</v>
      </c>
      <c r="B49" s="16" t="s">
        <v>69</v>
      </c>
      <c r="C49" s="42" t="s">
        <v>129</v>
      </c>
      <c r="D49" s="30">
        <v>0</v>
      </c>
      <c r="E49" s="55" t="s">
        <v>58</v>
      </c>
      <c r="F49" s="17">
        <v>1</v>
      </c>
      <c r="G49" s="9">
        <f t="shared" si="3"/>
        <v>0</v>
      </c>
    </row>
    <row r="50" spans="1:7" ht="25.5">
      <c r="A50" s="19" t="s">
        <v>136</v>
      </c>
      <c r="B50" s="16" t="s">
        <v>61</v>
      </c>
      <c r="C50" s="42" t="s">
        <v>70</v>
      </c>
      <c r="D50" s="30">
        <v>0</v>
      </c>
      <c r="E50" s="55" t="s">
        <v>58</v>
      </c>
      <c r="F50" s="17"/>
      <c r="G50" s="9">
        <f t="shared" si="3"/>
        <v>0</v>
      </c>
    </row>
    <row r="51" spans="1:7" ht="25.5">
      <c r="A51" s="19" t="s">
        <v>137</v>
      </c>
      <c r="B51" s="16" t="s">
        <v>348</v>
      </c>
      <c r="C51" s="42" t="s">
        <v>347</v>
      </c>
      <c r="D51" s="30">
        <v>0</v>
      </c>
      <c r="E51" s="55" t="s">
        <v>58</v>
      </c>
      <c r="F51" s="17">
        <v>1</v>
      </c>
      <c r="G51" s="9">
        <f t="shared" si="3"/>
        <v>0</v>
      </c>
    </row>
    <row r="52" spans="1:7" ht="13.15">
      <c r="A52" s="17"/>
      <c r="B52" s="16"/>
      <c r="C52" s="16"/>
      <c r="D52" s="33"/>
      <c r="E52" s="62" t="s">
        <v>52</v>
      </c>
      <c r="F52" s="62"/>
      <c r="G52" s="25">
        <f>SUM(G45:G51)</f>
        <v>0</v>
      </c>
    </row>
    <row r="53" spans="1:7" ht="13.15">
      <c r="A53" s="7"/>
      <c r="B53" s="39"/>
      <c r="C53" s="18"/>
      <c r="D53" s="63" t="s">
        <v>163</v>
      </c>
      <c r="E53" s="64"/>
      <c r="F53" s="64"/>
      <c r="G53" s="47">
        <f>G43+G52</f>
        <v>0</v>
      </c>
    </row>
    <row r="54" spans="1:7" ht="15">
      <c r="A54" s="65" t="s">
        <v>139</v>
      </c>
      <c r="B54" s="65"/>
      <c r="C54" s="66"/>
      <c r="D54" s="66"/>
      <c r="E54" s="66"/>
      <c r="F54" s="66"/>
      <c r="G54" s="66"/>
    </row>
    <row r="55" spans="1:7" ht="15">
      <c r="A55" s="59" t="s">
        <v>138</v>
      </c>
      <c r="B55" s="60"/>
      <c r="C55" s="60"/>
      <c r="D55" s="60"/>
      <c r="E55" s="60"/>
      <c r="F55" s="60"/>
      <c r="G55" s="61"/>
    </row>
    <row r="56" spans="1:7" ht="25.5">
      <c r="A56" s="19" t="s">
        <v>140</v>
      </c>
      <c r="B56" s="16" t="s">
        <v>173</v>
      </c>
      <c r="C56" s="3" t="s">
        <v>355</v>
      </c>
      <c r="D56" s="30">
        <v>0</v>
      </c>
      <c r="E56" s="1" t="s">
        <v>14</v>
      </c>
      <c r="F56" s="6">
        <v>1</v>
      </c>
      <c r="G56" s="9">
        <f t="shared" ref="G56:G79" si="4">D56*F56</f>
        <v>0</v>
      </c>
    </row>
    <row r="57" spans="1:7">
      <c r="A57" s="19" t="s">
        <v>141</v>
      </c>
      <c r="B57" s="16" t="s">
        <v>108</v>
      </c>
      <c r="C57" s="5" t="s">
        <v>2</v>
      </c>
      <c r="D57" s="30">
        <v>0</v>
      </c>
      <c r="E57" s="1" t="s">
        <v>14</v>
      </c>
      <c r="F57" s="6">
        <v>8</v>
      </c>
      <c r="G57" s="9">
        <f t="shared" si="4"/>
        <v>0</v>
      </c>
    </row>
    <row r="58" spans="1:7" ht="25.5">
      <c r="A58" s="19" t="s">
        <v>142</v>
      </c>
      <c r="B58" s="16" t="s">
        <v>74</v>
      </c>
      <c r="C58" s="4" t="s">
        <v>3</v>
      </c>
      <c r="D58" s="30">
        <v>0</v>
      </c>
      <c r="E58" s="1" t="s">
        <v>14</v>
      </c>
      <c r="F58" s="6">
        <v>1</v>
      </c>
      <c r="G58" s="9">
        <f t="shared" si="4"/>
        <v>0</v>
      </c>
    </row>
    <row r="59" spans="1:7">
      <c r="A59" s="19" t="s">
        <v>143</v>
      </c>
      <c r="B59" s="4" t="s">
        <v>175</v>
      </c>
      <c r="C59" s="4" t="s">
        <v>4</v>
      </c>
      <c r="D59" s="30">
        <v>0</v>
      </c>
      <c r="E59" s="1" t="s">
        <v>14</v>
      </c>
      <c r="F59" s="6">
        <v>3</v>
      </c>
      <c r="G59" s="9">
        <f t="shared" si="4"/>
        <v>0</v>
      </c>
    </row>
    <row r="60" spans="1:7">
      <c r="A60" s="19" t="s">
        <v>144</v>
      </c>
      <c r="B60" s="16" t="s">
        <v>174</v>
      </c>
      <c r="C60" s="4" t="s">
        <v>5</v>
      </c>
      <c r="D60" s="30">
        <v>0</v>
      </c>
      <c r="E60" s="1" t="s">
        <v>14</v>
      </c>
      <c r="F60" s="6">
        <v>1</v>
      </c>
      <c r="G60" s="9">
        <f t="shared" si="4"/>
        <v>0</v>
      </c>
    </row>
    <row r="61" spans="1:7">
      <c r="A61" s="19" t="s">
        <v>145</v>
      </c>
      <c r="B61" s="16" t="s">
        <v>176</v>
      </c>
      <c r="C61" s="4" t="s">
        <v>6</v>
      </c>
      <c r="D61" s="30">
        <v>0</v>
      </c>
      <c r="E61" s="1" t="s">
        <v>14</v>
      </c>
      <c r="F61" s="6">
        <v>1</v>
      </c>
      <c r="G61" s="9">
        <f t="shared" si="4"/>
        <v>0</v>
      </c>
    </row>
    <row r="62" spans="1:7">
      <c r="A62" s="19" t="s">
        <v>146</v>
      </c>
      <c r="B62" s="16" t="s">
        <v>74</v>
      </c>
      <c r="C62" s="4" t="s">
        <v>82</v>
      </c>
      <c r="D62" s="30">
        <v>0</v>
      </c>
      <c r="E62" s="55" t="s">
        <v>14</v>
      </c>
      <c r="F62" s="6">
        <v>3</v>
      </c>
      <c r="G62" s="9">
        <f t="shared" si="4"/>
        <v>0</v>
      </c>
    </row>
    <row r="63" spans="1:7">
      <c r="A63" s="19" t="s">
        <v>147</v>
      </c>
      <c r="B63" s="3" t="s">
        <v>104</v>
      </c>
      <c r="C63" s="3" t="s">
        <v>190</v>
      </c>
      <c r="D63" s="30">
        <v>0</v>
      </c>
      <c r="E63" s="1" t="s">
        <v>14</v>
      </c>
      <c r="F63" s="6">
        <v>45</v>
      </c>
      <c r="G63" s="9">
        <f t="shared" si="4"/>
        <v>0</v>
      </c>
    </row>
    <row r="64" spans="1:7">
      <c r="A64" s="19" t="s">
        <v>148</v>
      </c>
      <c r="B64" s="3" t="s">
        <v>166</v>
      </c>
      <c r="C64" s="3" t="s">
        <v>29</v>
      </c>
      <c r="D64" s="30">
        <v>0</v>
      </c>
      <c r="E64" s="1" t="s">
        <v>14</v>
      </c>
      <c r="F64" s="6">
        <f>F63</f>
        <v>45</v>
      </c>
      <c r="G64" s="9">
        <f t="shared" si="4"/>
        <v>0</v>
      </c>
    </row>
    <row r="65" spans="1:7">
      <c r="A65" s="19" t="s">
        <v>149</v>
      </c>
      <c r="B65" s="3" t="s">
        <v>26</v>
      </c>
      <c r="C65" s="3" t="s">
        <v>167</v>
      </c>
      <c r="D65" s="30">
        <v>0</v>
      </c>
      <c r="E65" s="1" t="s">
        <v>14</v>
      </c>
      <c r="F65" s="6">
        <v>5</v>
      </c>
      <c r="G65" s="9">
        <f t="shared" si="4"/>
        <v>0</v>
      </c>
    </row>
    <row r="66" spans="1:7">
      <c r="A66" s="19" t="s">
        <v>150</v>
      </c>
      <c r="B66" s="3" t="s">
        <v>298</v>
      </c>
      <c r="C66" s="3" t="s">
        <v>298</v>
      </c>
      <c r="D66" s="30">
        <v>0</v>
      </c>
      <c r="E66" s="1" t="s">
        <v>14</v>
      </c>
      <c r="F66" s="6">
        <v>6</v>
      </c>
      <c r="G66" s="9">
        <f t="shared" si="4"/>
        <v>0</v>
      </c>
    </row>
    <row r="67" spans="1:7">
      <c r="A67" s="19" t="s">
        <v>151</v>
      </c>
      <c r="B67" s="3" t="s">
        <v>168</v>
      </c>
      <c r="C67" s="3" t="s">
        <v>7</v>
      </c>
      <c r="D67" s="30">
        <v>0</v>
      </c>
      <c r="E67" s="1" t="s">
        <v>14</v>
      </c>
      <c r="F67" s="6">
        <v>4</v>
      </c>
      <c r="G67" s="9">
        <f t="shared" si="4"/>
        <v>0</v>
      </c>
    </row>
    <row r="68" spans="1:7" ht="25.5">
      <c r="A68" s="19" t="s">
        <v>152</v>
      </c>
      <c r="B68" s="3" t="s">
        <v>169</v>
      </c>
      <c r="C68" s="3" t="s">
        <v>8</v>
      </c>
      <c r="D68" s="30">
        <v>0</v>
      </c>
      <c r="E68" s="1" t="s">
        <v>14</v>
      </c>
      <c r="F68" s="6">
        <v>5</v>
      </c>
      <c r="G68" s="9">
        <f t="shared" si="4"/>
        <v>0</v>
      </c>
    </row>
    <row r="69" spans="1:7" ht="25.5">
      <c r="A69" s="19" t="s">
        <v>153</v>
      </c>
      <c r="B69" s="3" t="s">
        <v>170</v>
      </c>
      <c r="C69" s="3" t="s">
        <v>9</v>
      </c>
      <c r="D69" s="30">
        <v>0</v>
      </c>
      <c r="E69" s="1" t="s">
        <v>14</v>
      </c>
      <c r="F69" s="6">
        <v>2</v>
      </c>
      <c r="G69" s="9">
        <f t="shared" si="4"/>
        <v>0</v>
      </c>
    </row>
    <row r="70" spans="1:7" ht="25.5">
      <c r="A70" s="19" t="s">
        <v>179</v>
      </c>
      <c r="B70" s="3" t="s">
        <v>171</v>
      </c>
      <c r="C70" s="3" t="s">
        <v>27</v>
      </c>
      <c r="D70" s="30">
        <v>0</v>
      </c>
      <c r="E70" s="1" t="s">
        <v>14</v>
      </c>
      <c r="F70" s="6">
        <v>5</v>
      </c>
      <c r="G70" s="9">
        <f t="shared" si="4"/>
        <v>0</v>
      </c>
    </row>
    <row r="71" spans="1:7" ht="25.5">
      <c r="A71" s="19" t="s">
        <v>180</v>
      </c>
      <c r="B71" s="3" t="s">
        <v>28</v>
      </c>
      <c r="C71" s="3" t="s">
        <v>28</v>
      </c>
      <c r="D71" s="30">
        <v>0</v>
      </c>
      <c r="E71" s="1" t="s">
        <v>14</v>
      </c>
      <c r="F71" s="6">
        <v>5</v>
      </c>
      <c r="G71" s="9">
        <f t="shared" si="4"/>
        <v>0</v>
      </c>
    </row>
    <row r="72" spans="1:7">
      <c r="A72" s="19" t="s">
        <v>181</v>
      </c>
      <c r="B72" s="5" t="s">
        <v>108</v>
      </c>
      <c r="C72" s="5" t="s">
        <v>10</v>
      </c>
      <c r="D72" s="30">
        <v>0</v>
      </c>
      <c r="E72" s="1" t="s">
        <v>14</v>
      </c>
      <c r="F72" s="6">
        <v>2</v>
      </c>
      <c r="G72" s="9">
        <f t="shared" si="4"/>
        <v>0</v>
      </c>
    </row>
    <row r="73" spans="1:7">
      <c r="A73" s="19" t="s">
        <v>182</v>
      </c>
      <c r="B73" s="16"/>
      <c r="C73" s="4" t="s">
        <v>178</v>
      </c>
      <c r="D73" s="30">
        <v>0</v>
      </c>
      <c r="E73" s="55" t="s">
        <v>13</v>
      </c>
      <c r="F73" s="6">
        <v>550</v>
      </c>
      <c r="G73" s="9">
        <f t="shared" si="4"/>
        <v>0</v>
      </c>
    </row>
    <row r="74" spans="1:7" ht="25.5">
      <c r="A74" s="19" t="s">
        <v>183</v>
      </c>
      <c r="B74" s="16" t="s">
        <v>165</v>
      </c>
      <c r="C74" s="4" t="s">
        <v>172</v>
      </c>
      <c r="D74" s="30">
        <v>0</v>
      </c>
      <c r="E74" s="55" t="s">
        <v>14</v>
      </c>
      <c r="F74" s="6">
        <v>1</v>
      </c>
      <c r="G74" s="9">
        <f t="shared" si="4"/>
        <v>0</v>
      </c>
    </row>
    <row r="75" spans="1:7">
      <c r="A75" s="19" t="s">
        <v>184</v>
      </c>
      <c r="B75" s="16" t="s">
        <v>55</v>
      </c>
      <c r="C75" s="51" t="s">
        <v>299</v>
      </c>
      <c r="D75" s="30">
        <v>0</v>
      </c>
      <c r="E75" s="55" t="s">
        <v>13</v>
      </c>
      <c r="F75" s="58">
        <v>850</v>
      </c>
      <c r="G75" s="9">
        <f t="shared" si="4"/>
        <v>0</v>
      </c>
    </row>
    <row r="76" spans="1:7">
      <c r="A76" s="19" t="s">
        <v>185</v>
      </c>
      <c r="B76" s="16" t="s">
        <v>55</v>
      </c>
      <c r="C76" s="51" t="s">
        <v>11</v>
      </c>
      <c r="D76" s="30">
        <v>0</v>
      </c>
      <c r="E76" s="55" t="s">
        <v>13</v>
      </c>
      <c r="F76" s="58">
        <v>400</v>
      </c>
      <c r="G76" s="9">
        <f t="shared" si="4"/>
        <v>0</v>
      </c>
    </row>
    <row r="77" spans="1:7">
      <c r="A77" s="19" t="s">
        <v>186</v>
      </c>
      <c r="B77" s="16" t="s">
        <v>55</v>
      </c>
      <c r="C77" s="51" t="s">
        <v>300</v>
      </c>
      <c r="D77" s="30">
        <v>0</v>
      </c>
      <c r="E77" s="55" t="s">
        <v>13</v>
      </c>
      <c r="F77" s="58">
        <v>250</v>
      </c>
      <c r="G77" s="9">
        <f t="shared" si="4"/>
        <v>0</v>
      </c>
    </row>
    <row r="78" spans="1:7">
      <c r="A78" s="19" t="s">
        <v>187</v>
      </c>
      <c r="B78" s="16" t="s">
        <v>55</v>
      </c>
      <c r="C78" s="51" t="s">
        <v>12</v>
      </c>
      <c r="D78" s="30">
        <v>0</v>
      </c>
      <c r="E78" s="55" t="s">
        <v>13</v>
      </c>
      <c r="F78" s="58">
        <v>150</v>
      </c>
      <c r="G78" s="9">
        <f t="shared" si="4"/>
        <v>0</v>
      </c>
    </row>
    <row r="79" spans="1:7" ht="25.5">
      <c r="A79" s="19" t="s">
        <v>188</v>
      </c>
      <c r="B79" s="16" t="s">
        <v>56</v>
      </c>
      <c r="C79" s="16" t="s">
        <v>177</v>
      </c>
      <c r="D79" s="30">
        <v>0</v>
      </c>
      <c r="E79" s="55" t="s">
        <v>58</v>
      </c>
      <c r="F79" s="17">
        <v>1</v>
      </c>
      <c r="G79" s="9">
        <f t="shared" si="4"/>
        <v>0</v>
      </c>
    </row>
    <row r="80" spans="1:7" ht="13.15">
      <c r="A80" s="17"/>
      <c r="B80" s="16"/>
      <c r="C80" s="16"/>
      <c r="D80" s="33"/>
      <c r="E80" s="67" t="s">
        <v>52</v>
      </c>
      <c r="F80" s="68"/>
      <c r="G80" s="25">
        <f>SUM(G56:G79)</f>
        <v>0</v>
      </c>
    </row>
    <row r="81" spans="1:7" ht="15">
      <c r="A81" s="59" t="s">
        <v>154</v>
      </c>
      <c r="B81" s="60"/>
      <c r="C81" s="60"/>
      <c r="D81" s="60"/>
      <c r="E81" s="60"/>
      <c r="F81" s="60"/>
      <c r="G81" s="61"/>
    </row>
    <row r="82" spans="1:7">
      <c r="A82" s="19" t="s">
        <v>155</v>
      </c>
      <c r="B82" s="16" t="s">
        <v>126</v>
      </c>
      <c r="C82" s="42" t="s">
        <v>189</v>
      </c>
      <c r="D82" s="30">
        <v>0</v>
      </c>
      <c r="E82" s="55" t="s">
        <v>58</v>
      </c>
      <c r="F82" s="17">
        <v>1</v>
      </c>
      <c r="G82" s="9">
        <f>D82*F82</f>
        <v>0</v>
      </c>
    </row>
    <row r="83" spans="1:7" ht="25.5">
      <c r="A83" s="19" t="s">
        <v>156</v>
      </c>
      <c r="B83" s="16" t="s">
        <v>124</v>
      </c>
      <c r="C83" s="42" t="s">
        <v>192</v>
      </c>
      <c r="D83" s="30">
        <v>0</v>
      </c>
      <c r="E83" s="55" t="s">
        <v>58</v>
      </c>
      <c r="F83" s="17">
        <f>F63</f>
        <v>45</v>
      </c>
      <c r="G83" s="9">
        <f t="shared" ref="G83:G89" si="5">D83*F83</f>
        <v>0</v>
      </c>
    </row>
    <row r="84" spans="1:7" ht="25.5">
      <c r="A84" s="19" t="s">
        <v>157</v>
      </c>
      <c r="B84" s="16" t="s">
        <v>68</v>
      </c>
      <c r="C84" s="16" t="s">
        <v>79</v>
      </c>
      <c r="D84" s="30">
        <v>0</v>
      </c>
      <c r="E84" s="55" t="s">
        <v>13</v>
      </c>
      <c r="F84" s="17">
        <f>F75+F76+F77+F78</f>
        <v>1650</v>
      </c>
      <c r="G84" s="9">
        <f t="shared" si="5"/>
        <v>0</v>
      </c>
    </row>
    <row r="85" spans="1:7" ht="38.25">
      <c r="A85" s="19" t="s">
        <v>158</v>
      </c>
      <c r="B85" s="16" t="s">
        <v>59</v>
      </c>
      <c r="C85" s="16" t="s">
        <v>191</v>
      </c>
      <c r="D85" s="30">
        <v>0</v>
      </c>
      <c r="E85" s="55" t="s">
        <v>58</v>
      </c>
      <c r="F85" s="17">
        <f>F83+F65+F67</f>
        <v>54</v>
      </c>
      <c r="G85" s="9">
        <f t="shared" si="5"/>
        <v>0</v>
      </c>
    </row>
    <row r="86" spans="1:7">
      <c r="A86" s="19" t="s">
        <v>159</v>
      </c>
      <c r="B86" s="16" t="s">
        <v>193</v>
      </c>
      <c r="C86" s="16" t="s">
        <v>194</v>
      </c>
      <c r="D86" s="30">
        <v>0</v>
      </c>
      <c r="E86" s="55" t="s">
        <v>58</v>
      </c>
      <c r="F86" s="17">
        <v>1</v>
      </c>
      <c r="G86" s="9">
        <f t="shared" si="5"/>
        <v>0</v>
      </c>
    </row>
    <row r="87" spans="1:7" ht="25.5">
      <c r="A87" s="19" t="s">
        <v>160</v>
      </c>
      <c r="B87" s="16" t="s">
        <v>69</v>
      </c>
      <c r="C87" s="42" t="s">
        <v>129</v>
      </c>
      <c r="D87" s="30">
        <v>0</v>
      </c>
      <c r="E87" s="55" t="s">
        <v>58</v>
      </c>
      <c r="F87" s="17">
        <v>1</v>
      </c>
      <c r="G87" s="9">
        <f t="shared" si="5"/>
        <v>0</v>
      </c>
    </row>
    <row r="88" spans="1:7" ht="25.5">
      <c r="A88" s="19" t="s">
        <v>161</v>
      </c>
      <c r="B88" s="16" t="s">
        <v>61</v>
      </c>
      <c r="C88" s="42" t="s">
        <v>70</v>
      </c>
      <c r="D88" s="30">
        <v>0</v>
      </c>
      <c r="E88" s="55" t="s">
        <v>58</v>
      </c>
      <c r="F88" s="17">
        <v>1</v>
      </c>
      <c r="G88" s="9">
        <f t="shared" si="5"/>
        <v>0</v>
      </c>
    </row>
    <row r="89" spans="1:7" ht="25.5">
      <c r="A89" s="19" t="s">
        <v>195</v>
      </c>
      <c r="B89" s="16" t="s">
        <v>348</v>
      </c>
      <c r="C89" s="42" t="s">
        <v>347</v>
      </c>
      <c r="D89" s="30">
        <v>0</v>
      </c>
      <c r="E89" s="55" t="s">
        <v>58</v>
      </c>
      <c r="F89" s="17">
        <v>1</v>
      </c>
      <c r="G89" s="9">
        <f t="shared" si="5"/>
        <v>0</v>
      </c>
    </row>
    <row r="90" spans="1:7" ht="13.15">
      <c r="A90" s="17"/>
      <c r="B90" s="16"/>
      <c r="C90" s="16"/>
      <c r="D90" s="33"/>
      <c r="E90" s="62" t="s">
        <v>52</v>
      </c>
      <c r="F90" s="62"/>
      <c r="G90" s="9">
        <f>SUM(G82:G89)</f>
        <v>0</v>
      </c>
    </row>
    <row r="91" spans="1:7" ht="13.15">
      <c r="A91" s="7"/>
      <c r="B91" s="39"/>
      <c r="C91" s="18"/>
      <c r="D91" s="63" t="s">
        <v>164</v>
      </c>
      <c r="E91" s="64"/>
      <c r="F91" s="64"/>
      <c r="G91" s="47">
        <f>G80+G90</f>
        <v>0</v>
      </c>
    </row>
    <row r="92" spans="1:7" ht="15">
      <c r="A92" s="65" t="s">
        <v>201</v>
      </c>
      <c r="B92" s="65"/>
      <c r="C92" s="66"/>
      <c r="D92" s="66"/>
      <c r="E92" s="66"/>
      <c r="F92" s="66"/>
      <c r="G92" s="66"/>
    </row>
    <row r="93" spans="1:7" ht="15">
      <c r="A93" s="59" t="s">
        <v>196</v>
      </c>
      <c r="B93" s="60"/>
      <c r="C93" s="60"/>
      <c r="D93" s="60"/>
      <c r="E93" s="60"/>
      <c r="F93" s="60"/>
      <c r="G93" s="61"/>
    </row>
    <row r="94" spans="1:7" ht="38.25">
      <c r="A94" s="19" t="s">
        <v>199</v>
      </c>
      <c r="B94" s="16" t="s">
        <v>202</v>
      </c>
      <c r="C94" s="13" t="s">
        <v>353</v>
      </c>
      <c r="D94" s="30">
        <v>0</v>
      </c>
      <c r="E94" s="12" t="s">
        <v>0</v>
      </c>
      <c r="F94" s="14">
        <v>1</v>
      </c>
      <c r="G94" s="9">
        <f t="shared" ref="G94:G107" si="6">D94*F94</f>
        <v>0</v>
      </c>
    </row>
    <row r="95" spans="1:7" ht="25.5">
      <c r="A95" s="19" t="s">
        <v>203</v>
      </c>
      <c r="B95" s="4" t="s">
        <v>217</v>
      </c>
      <c r="C95" s="13" t="s">
        <v>220</v>
      </c>
      <c r="D95" s="30">
        <v>0</v>
      </c>
      <c r="E95" s="12" t="s">
        <v>0</v>
      </c>
      <c r="F95" s="14">
        <v>1</v>
      </c>
      <c r="G95" s="9">
        <f t="shared" si="6"/>
        <v>0</v>
      </c>
    </row>
    <row r="96" spans="1:7">
      <c r="A96" s="19" t="s">
        <v>204</v>
      </c>
      <c r="B96" s="16" t="s">
        <v>219</v>
      </c>
      <c r="C96" s="13" t="s">
        <v>222</v>
      </c>
      <c r="D96" s="30">
        <v>0</v>
      </c>
      <c r="E96" s="12" t="s">
        <v>14</v>
      </c>
      <c r="F96" s="14">
        <v>60</v>
      </c>
      <c r="G96" s="9">
        <f t="shared" si="6"/>
        <v>0</v>
      </c>
    </row>
    <row r="97" spans="1:7">
      <c r="A97" s="19" t="s">
        <v>205</v>
      </c>
      <c r="B97" s="16" t="s">
        <v>245</v>
      </c>
      <c r="C97" s="13" t="s">
        <v>221</v>
      </c>
      <c r="D97" s="30">
        <v>0</v>
      </c>
      <c r="E97" s="12" t="s">
        <v>14</v>
      </c>
      <c r="F97" s="14">
        <v>6</v>
      </c>
      <c r="G97" s="9">
        <f t="shared" si="6"/>
        <v>0</v>
      </c>
    </row>
    <row r="98" spans="1:7" ht="38.25">
      <c r="A98" s="19" t="s">
        <v>206</v>
      </c>
      <c r="B98" s="4" t="s">
        <v>246</v>
      </c>
      <c r="C98" s="13" t="s">
        <v>354</v>
      </c>
      <c r="D98" s="30">
        <v>0</v>
      </c>
      <c r="E98" s="12" t="s">
        <v>14</v>
      </c>
      <c r="F98" s="14">
        <v>60</v>
      </c>
      <c r="G98" s="9">
        <f t="shared" si="6"/>
        <v>0</v>
      </c>
    </row>
    <row r="99" spans="1:7" ht="25.5">
      <c r="A99" s="19" t="s">
        <v>207</v>
      </c>
      <c r="B99" s="16" t="s">
        <v>55</v>
      </c>
      <c r="C99" s="13" t="s">
        <v>224</v>
      </c>
      <c r="D99" s="30">
        <v>0</v>
      </c>
      <c r="E99" s="12" t="s">
        <v>14</v>
      </c>
      <c r="F99" s="14">
        <v>3900</v>
      </c>
      <c r="G99" s="9">
        <f t="shared" si="6"/>
        <v>0</v>
      </c>
    </row>
    <row r="100" spans="1:7">
      <c r="A100" s="19" t="s">
        <v>208</v>
      </c>
      <c r="B100" s="16" t="s">
        <v>55</v>
      </c>
      <c r="C100" s="13" t="s">
        <v>248</v>
      </c>
      <c r="D100" s="30">
        <v>0</v>
      </c>
      <c r="E100" s="12" t="s">
        <v>13</v>
      </c>
      <c r="F100" s="14">
        <v>50</v>
      </c>
      <c r="G100" s="9">
        <f t="shared" si="6"/>
        <v>0</v>
      </c>
    </row>
    <row r="101" spans="1:7">
      <c r="A101" s="19" t="s">
        <v>209</v>
      </c>
      <c r="B101" s="3"/>
      <c r="C101" s="13" t="s">
        <v>244</v>
      </c>
      <c r="D101" s="30"/>
      <c r="E101" s="12" t="s">
        <v>14</v>
      </c>
      <c r="F101" s="14">
        <v>16</v>
      </c>
      <c r="G101" s="9">
        <f t="shared" si="6"/>
        <v>0</v>
      </c>
    </row>
    <row r="102" spans="1:7">
      <c r="A102" s="19" t="s">
        <v>210</v>
      </c>
      <c r="B102" s="3" t="s">
        <v>249</v>
      </c>
      <c r="C102" s="13" t="s">
        <v>223</v>
      </c>
      <c r="D102" s="30">
        <v>0</v>
      </c>
      <c r="E102" s="12" t="s">
        <v>14</v>
      </c>
      <c r="F102" s="14">
        <f>F98/24</f>
        <v>2.5</v>
      </c>
      <c r="G102" s="9">
        <f t="shared" si="6"/>
        <v>0</v>
      </c>
    </row>
    <row r="103" spans="1:7">
      <c r="A103" s="19" t="s">
        <v>211</v>
      </c>
      <c r="B103" s="3" t="s">
        <v>251</v>
      </c>
      <c r="C103" s="13" t="s">
        <v>252</v>
      </c>
      <c r="D103" s="30"/>
      <c r="E103" s="12" t="s">
        <v>14</v>
      </c>
      <c r="F103" s="14">
        <v>4</v>
      </c>
      <c r="G103" s="9">
        <f t="shared" si="6"/>
        <v>0</v>
      </c>
    </row>
    <row r="104" spans="1:7" ht="25.5">
      <c r="A104" s="19" t="s">
        <v>212</v>
      </c>
      <c r="B104" s="3" t="s">
        <v>253</v>
      </c>
      <c r="C104" s="3" t="s">
        <v>254</v>
      </c>
      <c r="D104" s="30"/>
      <c r="E104" s="12" t="s">
        <v>14</v>
      </c>
      <c r="F104" s="14">
        <v>1</v>
      </c>
      <c r="G104" s="9">
        <f t="shared" si="6"/>
        <v>0</v>
      </c>
    </row>
    <row r="105" spans="1:7">
      <c r="A105" s="19" t="s">
        <v>213</v>
      </c>
      <c r="B105" s="3" t="s">
        <v>255</v>
      </c>
      <c r="C105" s="13" t="s">
        <v>250</v>
      </c>
      <c r="D105" s="30">
        <v>0</v>
      </c>
      <c r="E105" s="12" t="s">
        <v>14</v>
      </c>
      <c r="F105" s="14">
        <v>4</v>
      </c>
      <c r="G105" s="9">
        <f t="shared" si="6"/>
        <v>0</v>
      </c>
    </row>
    <row r="106" spans="1:7">
      <c r="A106" s="19" t="s">
        <v>214</v>
      </c>
      <c r="B106" s="3" t="s">
        <v>247</v>
      </c>
      <c r="C106" s="13" t="s">
        <v>256</v>
      </c>
      <c r="D106" s="30">
        <v>0</v>
      </c>
      <c r="E106" s="12" t="s">
        <v>13</v>
      </c>
      <c r="F106" s="14">
        <v>380</v>
      </c>
      <c r="G106" s="9">
        <f t="shared" si="6"/>
        <v>0</v>
      </c>
    </row>
    <row r="107" spans="1:7" ht="25.5">
      <c r="A107" s="19" t="s">
        <v>215</v>
      </c>
      <c r="B107" s="16" t="s">
        <v>218</v>
      </c>
      <c r="C107" s="16" t="s">
        <v>225</v>
      </c>
      <c r="D107" s="30">
        <v>0</v>
      </c>
      <c r="E107" s="55" t="s">
        <v>58</v>
      </c>
      <c r="F107" s="17">
        <v>1</v>
      </c>
      <c r="G107" s="9">
        <f t="shared" si="6"/>
        <v>0</v>
      </c>
    </row>
    <row r="108" spans="1:7" ht="13.15">
      <c r="A108" s="17"/>
      <c r="B108" s="16"/>
      <c r="C108" s="16"/>
      <c r="D108" s="33"/>
      <c r="E108" s="67" t="s">
        <v>52</v>
      </c>
      <c r="F108" s="68"/>
      <c r="G108" s="25">
        <f>SUM(G94:G107)</f>
        <v>0</v>
      </c>
    </row>
    <row r="109" spans="1:7" ht="15">
      <c r="A109" s="59" t="s">
        <v>197</v>
      </c>
      <c r="B109" s="60"/>
      <c r="C109" s="60"/>
      <c r="D109" s="60"/>
      <c r="E109" s="60"/>
      <c r="F109" s="60"/>
      <c r="G109" s="61"/>
    </row>
    <row r="110" spans="1:7" ht="25.5">
      <c r="A110" s="19" t="s">
        <v>200</v>
      </c>
      <c r="B110" s="16" t="s">
        <v>226</v>
      </c>
      <c r="C110" s="42" t="s">
        <v>227</v>
      </c>
      <c r="D110" s="30">
        <v>0</v>
      </c>
      <c r="E110" s="55" t="s">
        <v>58</v>
      </c>
      <c r="F110" s="17">
        <v>1</v>
      </c>
      <c r="G110" s="9">
        <f t="shared" ref="G110:G117" si="7">D110*F110</f>
        <v>0</v>
      </c>
    </row>
    <row r="111" spans="1:7" ht="25.5">
      <c r="A111" s="19" t="s">
        <v>236</v>
      </c>
      <c r="B111" s="16" t="s">
        <v>228</v>
      </c>
      <c r="C111" s="13" t="s">
        <v>79</v>
      </c>
      <c r="D111" s="30">
        <v>0</v>
      </c>
      <c r="E111" s="55" t="s">
        <v>58</v>
      </c>
      <c r="F111" s="17">
        <f>F99</f>
        <v>3900</v>
      </c>
      <c r="G111" s="9">
        <f t="shared" si="7"/>
        <v>0</v>
      </c>
    </row>
    <row r="112" spans="1:7" ht="25.5">
      <c r="A112" s="19" t="s">
        <v>237</v>
      </c>
      <c r="B112" s="16" t="s">
        <v>229</v>
      </c>
      <c r="C112" s="13" t="s">
        <v>230</v>
      </c>
      <c r="D112" s="30">
        <v>0</v>
      </c>
      <c r="E112" s="55" t="s">
        <v>13</v>
      </c>
      <c r="F112" s="17">
        <f>F100</f>
        <v>50</v>
      </c>
      <c r="G112" s="9">
        <f t="shared" si="7"/>
        <v>0</v>
      </c>
    </row>
    <row r="113" spans="1:7">
      <c r="A113" s="19" t="s">
        <v>238</v>
      </c>
      <c r="B113" s="13" t="s">
        <v>234</v>
      </c>
      <c r="C113" s="13" t="s">
        <v>232</v>
      </c>
      <c r="D113" s="30">
        <v>0</v>
      </c>
      <c r="E113" s="55" t="s">
        <v>58</v>
      </c>
      <c r="F113" s="17">
        <v>30</v>
      </c>
      <c r="G113" s="9">
        <f t="shared" si="7"/>
        <v>0</v>
      </c>
    </row>
    <row r="114" spans="1:7">
      <c r="A114" s="19" t="s">
        <v>239</v>
      </c>
      <c r="B114" s="13" t="s">
        <v>242</v>
      </c>
      <c r="C114" s="13" t="s">
        <v>297</v>
      </c>
      <c r="D114" s="30"/>
      <c r="E114" s="55" t="s">
        <v>58</v>
      </c>
      <c r="F114" s="17">
        <v>16</v>
      </c>
      <c r="G114" s="9"/>
    </row>
    <row r="115" spans="1:7" ht="38.25">
      <c r="A115" s="19" t="s">
        <v>240</v>
      </c>
      <c r="B115" s="13" t="s">
        <v>231</v>
      </c>
      <c r="C115" s="13" t="s">
        <v>233</v>
      </c>
      <c r="D115" s="30"/>
      <c r="E115" s="55" t="s">
        <v>58</v>
      </c>
      <c r="F115" s="17">
        <v>60</v>
      </c>
      <c r="G115" s="9">
        <f t="shared" si="7"/>
        <v>0</v>
      </c>
    </row>
    <row r="116" spans="1:7" ht="25.5">
      <c r="A116" s="19" t="s">
        <v>241</v>
      </c>
      <c r="B116" s="16" t="s">
        <v>61</v>
      </c>
      <c r="C116" s="15" t="s">
        <v>235</v>
      </c>
      <c r="D116" s="30">
        <v>0</v>
      </c>
      <c r="E116" s="55" t="s">
        <v>58</v>
      </c>
      <c r="F116" s="17">
        <v>1</v>
      </c>
      <c r="G116" s="9">
        <f t="shared" si="7"/>
        <v>0</v>
      </c>
    </row>
    <row r="117" spans="1:7" ht="25.5">
      <c r="A117" s="19" t="s">
        <v>243</v>
      </c>
      <c r="B117" s="16" t="s">
        <v>348</v>
      </c>
      <c r="C117" s="42" t="s">
        <v>347</v>
      </c>
      <c r="D117" s="30">
        <v>0</v>
      </c>
      <c r="E117" s="55" t="s">
        <v>58</v>
      </c>
      <c r="F117" s="17">
        <v>1</v>
      </c>
      <c r="G117" s="9">
        <f t="shared" si="7"/>
        <v>0</v>
      </c>
    </row>
    <row r="118" spans="1:7" ht="13.15">
      <c r="A118" s="17"/>
      <c r="B118" s="16"/>
      <c r="C118" s="16"/>
      <c r="D118" s="33"/>
      <c r="E118" s="62" t="s">
        <v>52</v>
      </c>
      <c r="F118" s="62"/>
      <c r="G118" s="25">
        <f>SUM(G110:G117)</f>
        <v>0</v>
      </c>
    </row>
    <row r="119" spans="1:7" ht="13.15">
      <c r="A119" s="7"/>
      <c r="B119" s="39"/>
      <c r="C119" s="18"/>
      <c r="D119" s="63" t="s">
        <v>198</v>
      </c>
      <c r="E119" s="64"/>
      <c r="F119" s="64"/>
      <c r="G119" s="47">
        <f>G108+G118</f>
        <v>0</v>
      </c>
    </row>
    <row r="120" spans="1:7" ht="15.6" customHeight="1">
      <c r="A120" s="65" t="s">
        <v>257</v>
      </c>
      <c r="B120" s="65"/>
      <c r="C120" s="66"/>
      <c r="D120" s="66"/>
      <c r="E120" s="66"/>
      <c r="F120" s="66"/>
      <c r="G120" s="66"/>
    </row>
    <row r="121" spans="1:7" ht="15">
      <c r="A121" s="59" t="s">
        <v>258</v>
      </c>
      <c r="B121" s="60"/>
      <c r="C121" s="60"/>
      <c r="D121" s="60"/>
      <c r="E121" s="60"/>
      <c r="F121" s="60"/>
      <c r="G121" s="61"/>
    </row>
    <row r="122" spans="1:7">
      <c r="A122" s="19" t="s">
        <v>203</v>
      </c>
      <c r="B122" s="2" t="s">
        <v>301</v>
      </c>
      <c r="C122" s="8" t="s">
        <v>352</v>
      </c>
      <c r="D122" s="30">
        <v>0</v>
      </c>
      <c r="E122" s="1" t="s">
        <v>14</v>
      </c>
      <c r="F122" s="14">
        <v>1</v>
      </c>
      <c r="G122" s="9">
        <f t="shared" ref="G122:G126" si="8">D122*F122</f>
        <v>0</v>
      </c>
    </row>
    <row r="123" spans="1:7">
      <c r="A123" s="19" t="s">
        <v>204</v>
      </c>
      <c r="B123" s="2" t="s">
        <v>301</v>
      </c>
      <c r="C123" s="8" t="s">
        <v>267</v>
      </c>
      <c r="D123" s="30">
        <v>0</v>
      </c>
      <c r="E123" s="1" t="s">
        <v>14</v>
      </c>
      <c r="F123" s="14">
        <v>1</v>
      </c>
      <c r="G123" s="9">
        <f t="shared" si="8"/>
        <v>0</v>
      </c>
    </row>
    <row r="124" spans="1:7">
      <c r="A124" s="19" t="s">
        <v>205</v>
      </c>
      <c r="B124" s="2" t="s">
        <v>302</v>
      </c>
      <c r="C124" s="2" t="s">
        <v>16</v>
      </c>
      <c r="D124" s="30">
        <v>0</v>
      </c>
      <c r="E124" s="1" t="s">
        <v>14</v>
      </c>
      <c r="F124" s="14">
        <v>6</v>
      </c>
      <c r="G124" s="9">
        <f t="shared" si="8"/>
        <v>0</v>
      </c>
    </row>
    <row r="125" spans="1:7">
      <c r="A125" s="19" t="s">
        <v>206</v>
      </c>
      <c r="B125" s="2" t="s">
        <v>19</v>
      </c>
      <c r="C125" s="2" t="s">
        <v>266</v>
      </c>
      <c r="D125" s="30">
        <v>0</v>
      </c>
      <c r="E125" s="1" t="s">
        <v>14</v>
      </c>
      <c r="F125" s="14">
        <v>1</v>
      </c>
      <c r="G125" s="9">
        <f t="shared" si="8"/>
        <v>0</v>
      </c>
    </row>
    <row r="126" spans="1:7" ht="25.5">
      <c r="A126" s="19" t="s">
        <v>216</v>
      </c>
      <c r="B126" s="16" t="s">
        <v>218</v>
      </c>
      <c r="C126" s="16" t="s">
        <v>294</v>
      </c>
      <c r="D126" s="30">
        <v>0</v>
      </c>
      <c r="E126" s="55" t="s">
        <v>58</v>
      </c>
      <c r="F126" s="17">
        <v>1</v>
      </c>
      <c r="G126" s="9">
        <f t="shared" si="8"/>
        <v>0</v>
      </c>
    </row>
    <row r="127" spans="1:7" ht="13.15">
      <c r="A127" s="17"/>
      <c r="B127" s="16"/>
      <c r="C127" s="16"/>
      <c r="D127" s="33"/>
      <c r="E127" s="67" t="s">
        <v>52</v>
      </c>
      <c r="F127" s="68"/>
      <c r="G127" s="25">
        <f>SUM(G122:G126)</f>
        <v>0</v>
      </c>
    </row>
    <row r="128" spans="1:7" ht="15">
      <c r="A128" s="59" t="s">
        <v>259</v>
      </c>
      <c r="B128" s="60"/>
      <c r="C128" s="60"/>
      <c r="D128" s="60"/>
      <c r="E128" s="60"/>
      <c r="F128" s="60"/>
      <c r="G128" s="61"/>
    </row>
    <row r="129" spans="1:7" ht="25.5">
      <c r="A129" s="19" t="s">
        <v>261</v>
      </c>
      <c r="B129" s="16" t="s">
        <v>262</v>
      </c>
      <c r="C129" s="42" t="s">
        <v>265</v>
      </c>
      <c r="D129" s="30">
        <v>0</v>
      </c>
      <c r="E129" s="55" t="s">
        <v>58</v>
      </c>
      <c r="F129" s="17">
        <v>1</v>
      </c>
      <c r="G129" s="9">
        <f t="shared" ref="G129:G133" si="9">D129*F129</f>
        <v>0</v>
      </c>
    </row>
    <row r="130" spans="1:7" ht="25.5">
      <c r="A130" s="19" t="s">
        <v>269</v>
      </c>
      <c r="B130" s="16" t="s">
        <v>263</v>
      </c>
      <c r="C130" s="13" t="s">
        <v>293</v>
      </c>
      <c r="D130" s="30">
        <v>0</v>
      </c>
      <c r="E130" s="55" t="s">
        <v>58</v>
      </c>
      <c r="F130" s="17">
        <v>1</v>
      </c>
      <c r="G130" s="9">
        <f t="shared" si="9"/>
        <v>0</v>
      </c>
    </row>
    <row r="131" spans="1:7">
      <c r="A131" s="19" t="s">
        <v>270</v>
      </c>
      <c r="B131" s="16" t="s">
        <v>295</v>
      </c>
      <c r="C131" s="13" t="s">
        <v>296</v>
      </c>
      <c r="D131" s="30"/>
      <c r="E131" s="55" t="s">
        <v>58</v>
      </c>
      <c r="F131" s="17">
        <v>5</v>
      </c>
      <c r="G131" s="9"/>
    </row>
    <row r="132" spans="1:7" ht="25.5">
      <c r="A132" s="19" t="s">
        <v>271</v>
      </c>
      <c r="B132" s="16" t="s">
        <v>19</v>
      </c>
      <c r="C132" s="13" t="s">
        <v>264</v>
      </c>
      <c r="D132" s="30">
        <v>0</v>
      </c>
      <c r="E132" s="55" t="s">
        <v>58</v>
      </c>
      <c r="F132" s="17">
        <v>1</v>
      </c>
      <c r="G132" s="9">
        <f t="shared" si="9"/>
        <v>0</v>
      </c>
    </row>
    <row r="133" spans="1:7">
      <c r="A133" s="19" t="s">
        <v>272</v>
      </c>
      <c r="B133" s="13" t="s">
        <v>234</v>
      </c>
      <c r="C133" s="13" t="s">
        <v>268</v>
      </c>
      <c r="D133" s="30">
        <v>0</v>
      </c>
      <c r="E133" s="55" t="s">
        <v>58</v>
      </c>
      <c r="F133" s="17">
        <v>1</v>
      </c>
      <c r="G133" s="9">
        <f t="shared" si="9"/>
        <v>0</v>
      </c>
    </row>
    <row r="134" spans="1:7">
      <c r="A134" s="19" t="s">
        <v>273</v>
      </c>
      <c r="B134" s="13" t="s">
        <v>242</v>
      </c>
      <c r="C134" s="13" t="s">
        <v>297</v>
      </c>
      <c r="D134" s="30"/>
      <c r="E134" s="55" t="s">
        <v>58</v>
      </c>
      <c r="F134" s="17">
        <v>16</v>
      </c>
      <c r="G134" s="9"/>
    </row>
    <row r="135" spans="1:7" ht="13.15">
      <c r="A135" s="17"/>
      <c r="B135" s="16"/>
      <c r="C135" s="16"/>
      <c r="D135" s="33"/>
      <c r="E135" s="62" t="s">
        <v>52</v>
      </c>
      <c r="F135" s="62"/>
      <c r="G135" s="25">
        <f>SUM(G129:G134)</f>
        <v>0</v>
      </c>
    </row>
    <row r="136" spans="1:7" ht="13.15">
      <c r="A136" s="7"/>
      <c r="B136" s="39"/>
      <c r="C136" s="18"/>
      <c r="D136" s="63" t="s">
        <v>260</v>
      </c>
      <c r="E136" s="64"/>
      <c r="F136" s="64"/>
      <c r="G136" s="47">
        <f>G127+G135</f>
        <v>0</v>
      </c>
    </row>
    <row r="137" spans="1:7" ht="15">
      <c r="A137" s="65" t="s">
        <v>279</v>
      </c>
      <c r="B137" s="65"/>
      <c r="C137" s="66"/>
      <c r="D137" s="66"/>
      <c r="E137" s="66"/>
      <c r="F137" s="66"/>
      <c r="G137" s="66"/>
    </row>
    <row r="138" spans="1:7" ht="15">
      <c r="A138" s="59" t="s">
        <v>280</v>
      </c>
      <c r="B138" s="60"/>
      <c r="C138" s="60"/>
      <c r="D138" s="60"/>
      <c r="E138" s="60"/>
      <c r="F138" s="60"/>
      <c r="G138" s="61"/>
    </row>
    <row r="139" spans="1:7">
      <c r="A139" s="19" t="s">
        <v>285</v>
      </c>
      <c r="B139" s="52" t="s">
        <v>275</v>
      </c>
      <c r="C139" s="8" t="s">
        <v>274</v>
      </c>
      <c r="D139" s="30">
        <v>0</v>
      </c>
      <c r="E139" s="1" t="s">
        <v>58</v>
      </c>
      <c r="F139" s="14">
        <v>1</v>
      </c>
      <c r="G139" s="9">
        <f t="shared" ref="G139:G150" si="10">D139*F139</f>
        <v>0</v>
      </c>
    </row>
    <row r="140" spans="1:7" ht="25.5">
      <c r="A140" s="19" t="s">
        <v>284</v>
      </c>
      <c r="B140" s="52" t="s">
        <v>276</v>
      </c>
      <c r="C140" s="53" t="s">
        <v>316</v>
      </c>
      <c r="D140" s="30">
        <v>0</v>
      </c>
      <c r="E140" s="1" t="s">
        <v>14</v>
      </c>
      <c r="F140" s="14">
        <v>21</v>
      </c>
      <c r="G140" s="9">
        <f t="shared" si="10"/>
        <v>0</v>
      </c>
    </row>
    <row r="141" spans="1:7" ht="38.25">
      <c r="A141" s="19" t="s">
        <v>286</v>
      </c>
      <c r="B141" s="52" t="s">
        <v>277</v>
      </c>
      <c r="C141" s="52" t="s">
        <v>350</v>
      </c>
      <c r="D141" s="30">
        <v>0</v>
      </c>
      <c r="E141" s="1" t="s">
        <v>14</v>
      </c>
      <c r="F141" s="14">
        <v>1</v>
      </c>
      <c r="G141" s="9">
        <f t="shared" si="10"/>
        <v>0</v>
      </c>
    </row>
    <row r="142" spans="1:7" ht="25.5">
      <c r="A142" s="19" t="s">
        <v>287</v>
      </c>
      <c r="B142" s="52" t="s">
        <v>278</v>
      </c>
      <c r="C142" s="52" t="s">
        <v>349</v>
      </c>
      <c r="D142" s="30">
        <v>0</v>
      </c>
      <c r="E142" s="1" t="s">
        <v>14</v>
      </c>
      <c r="F142" s="14">
        <v>21</v>
      </c>
      <c r="G142" s="9">
        <f t="shared" si="10"/>
        <v>0</v>
      </c>
    </row>
    <row r="143" spans="1:7" ht="25.5">
      <c r="A143" s="19" t="s">
        <v>288</v>
      </c>
      <c r="B143" s="52" t="s">
        <v>317</v>
      </c>
      <c r="C143" s="52" t="s">
        <v>320</v>
      </c>
      <c r="D143" s="30">
        <v>0</v>
      </c>
      <c r="E143" s="1" t="s">
        <v>58</v>
      </c>
      <c r="F143" s="14">
        <v>1</v>
      </c>
      <c r="G143" s="9">
        <f t="shared" si="10"/>
        <v>0</v>
      </c>
    </row>
    <row r="144" spans="1:7" ht="25.5">
      <c r="A144" s="19" t="s">
        <v>289</v>
      </c>
      <c r="B144" s="52" t="s">
        <v>318</v>
      </c>
      <c r="C144" s="52" t="s">
        <v>319</v>
      </c>
      <c r="D144" s="30">
        <v>0</v>
      </c>
      <c r="E144" s="1" t="s">
        <v>58</v>
      </c>
      <c r="F144" s="14">
        <v>1</v>
      </c>
      <c r="G144" s="9">
        <f t="shared" si="10"/>
        <v>0</v>
      </c>
    </row>
    <row r="145" spans="1:7">
      <c r="A145" s="19" t="s">
        <v>290</v>
      </c>
      <c r="B145" s="52" t="s">
        <v>55</v>
      </c>
      <c r="C145" s="52" t="s">
        <v>322</v>
      </c>
      <c r="D145" s="30">
        <v>0</v>
      </c>
      <c r="E145" s="1" t="s">
        <v>13</v>
      </c>
      <c r="F145" s="14">
        <v>220</v>
      </c>
      <c r="G145" s="9">
        <f t="shared" si="10"/>
        <v>0</v>
      </c>
    </row>
    <row r="146" spans="1:7">
      <c r="A146" s="19" t="s">
        <v>291</v>
      </c>
      <c r="B146" s="52" t="s">
        <v>55</v>
      </c>
      <c r="C146" s="52" t="s">
        <v>321</v>
      </c>
      <c r="D146" s="30">
        <v>0</v>
      </c>
      <c r="E146" s="1" t="s">
        <v>13</v>
      </c>
      <c r="F146" s="14">
        <v>150</v>
      </c>
      <c r="G146" s="9">
        <f t="shared" si="10"/>
        <v>0</v>
      </c>
    </row>
    <row r="147" spans="1:7">
      <c r="A147" s="19" t="s">
        <v>292</v>
      </c>
      <c r="B147" s="52" t="s">
        <v>55</v>
      </c>
      <c r="C147" s="52" t="s">
        <v>323</v>
      </c>
      <c r="D147" s="30">
        <v>0</v>
      </c>
      <c r="E147" s="1" t="s">
        <v>13</v>
      </c>
      <c r="F147" s="14">
        <v>120</v>
      </c>
      <c r="G147" s="9">
        <f t="shared" si="10"/>
        <v>0</v>
      </c>
    </row>
    <row r="148" spans="1:7">
      <c r="A148" s="19" t="s">
        <v>328</v>
      </c>
      <c r="B148" s="52" t="s">
        <v>331</v>
      </c>
      <c r="C148" s="52" t="s">
        <v>333</v>
      </c>
      <c r="D148" s="30">
        <v>0</v>
      </c>
      <c r="E148" s="1" t="s">
        <v>351</v>
      </c>
      <c r="F148" s="14">
        <v>1</v>
      </c>
      <c r="G148" s="9">
        <f t="shared" si="10"/>
        <v>0</v>
      </c>
    </row>
    <row r="149" spans="1:7">
      <c r="A149" s="19" t="s">
        <v>329</v>
      </c>
      <c r="B149" s="52" t="s">
        <v>332</v>
      </c>
      <c r="C149" s="52" t="s">
        <v>334</v>
      </c>
      <c r="D149" s="30">
        <v>0</v>
      </c>
      <c r="E149" s="1" t="s">
        <v>351</v>
      </c>
      <c r="F149" s="14">
        <v>1</v>
      </c>
      <c r="G149" s="9">
        <f t="shared" si="10"/>
        <v>0</v>
      </c>
    </row>
    <row r="150" spans="1:7" ht="25.5">
      <c r="A150" s="19" t="s">
        <v>335</v>
      </c>
      <c r="B150" s="16" t="s">
        <v>218</v>
      </c>
      <c r="C150" s="16" t="s">
        <v>294</v>
      </c>
      <c r="D150" s="30">
        <v>0</v>
      </c>
      <c r="E150" s="1" t="s">
        <v>351</v>
      </c>
      <c r="F150" s="17">
        <v>1</v>
      </c>
      <c r="G150" s="9">
        <f t="shared" si="10"/>
        <v>0</v>
      </c>
    </row>
    <row r="151" spans="1:7" ht="13.15">
      <c r="A151" s="17"/>
      <c r="B151" s="16"/>
      <c r="C151" s="16"/>
      <c r="D151" s="33"/>
      <c r="E151" s="67" t="s">
        <v>52</v>
      </c>
      <c r="F151" s="68"/>
      <c r="G151" s="25">
        <f>SUM(G139:G150)</f>
        <v>0</v>
      </c>
    </row>
    <row r="152" spans="1:7" ht="15">
      <c r="A152" s="59" t="s">
        <v>282</v>
      </c>
      <c r="B152" s="60"/>
      <c r="C152" s="60"/>
      <c r="D152" s="60"/>
      <c r="E152" s="60"/>
      <c r="F152" s="60"/>
      <c r="G152" s="61"/>
    </row>
    <row r="153" spans="1:7" ht="25.5">
      <c r="A153" s="19" t="s">
        <v>283</v>
      </c>
      <c r="B153" s="46" t="s">
        <v>311</v>
      </c>
      <c r="C153" s="42" t="s">
        <v>312</v>
      </c>
      <c r="D153" s="30">
        <v>0</v>
      </c>
      <c r="E153" s="55" t="s">
        <v>58</v>
      </c>
      <c r="F153" s="17">
        <v>1</v>
      </c>
      <c r="G153" s="9">
        <f t="shared" ref="G153:G163" si="11">D153*F153</f>
        <v>0</v>
      </c>
    </row>
    <row r="154" spans="1:7" ht="25.5">
      <c r="A154" s="19" t="s">
        <v>337</v>
      </c>
      <c r="B154" s="16" t="s">
        <v>303</v>
      </c>
      <c r="C154" s="42" t="s">
        <v>313</v>
      </c>
      <c r="D154" s="30">
        <v>0</v>
      </c>
      <c r="E154" s="55" t="s">
        <v>58</v>
      </c>
      <c r="F154" s="17">
        <v>1</v>
      </c>
      <c r="G154" s="9">
        <f t="shared" si="11"/>
        <v>0</v>
      </c>
    </row>
    <row r="155" spans="1:7" ht="25.5">
      <c r="A155" s="19" t="s">
        <v>338</v>
      </c>
      <c r="B155" s="16" t="s">
        <v>304</v>
      </c>
      <c r="C155" s="13" t="s">
        <v>314</v>
      </c>
      <c r="D155" s="30">
        <v>0</v>
      </c>
      <c r="E155" s="55" t="s">
        <v>58</v>
      </c>
      <c r="F155" s="17">
        <v>1</v>
      </c>
      <c r="G155" s="9">
        <f t="shared" si="11"/>
        <v>0</v>
      </c>
    </row>
    <row r="156" spans="1:7" ht="25.5">
      <c r="A156" s="19" t="s">
        <v>339</v>
      </c>
      <c r="B156" s="16" t="s">
        <v>305</v>
      </c>
      <c r="C156" s="13" t="s">
        <v>315</v>
      </c>
      <c r="D156" s="30">
        <v>0</v>
      </c>
      <c r="E156" s="55" t="s">
        <v>58</v>
      </c>
      <c r="F156" s="17">
        <v>1</v>
      </c>
      <c r="G156" s="9">
        <f t="shared" si="11"/>
        <v>0</v>
      </c>
    </row>
    <row r="157" spans="1:7" ht="25.5">
      <c r="A157" s="19" t="s">
        <v>340</v>
      </c>
      <c r="B157" s="16" t="s">
        <v>307</v>
      </c>
      <c r="C157" s="16" t="s">
        <v>325</v>
      </c>
      <c r="D157" s="30">
        <v>0</v>
      </c>
      <c r="E157" s="55" t="s">
        <v>13</v>
      </c>
      <c r="F157" s="17">
        <v>55</v>
      </c>
      <c r="G157" s="9">
        <f t="shared" si="11"/>
        <v>0</v>
      </c>
    </row>
    <row r="158" spans="1:7" ht="25.5">
      <c r="A158" s="19" t="s">
        <v>341</v>
      </c>
      <c r="B158" s="16" t="s">
        <v>306</v>
      </c>
      <c r="C158" s="16" t="s">
        <v>324</v>
      </c>
      <c r="D158" s="30">
        <v>0</v>
      </c>
      <c r="E158" s="55" t="s">
        <v>13</v>
      </c>
      <c r="F158" s="17">
        <f>F145</f>
        <v>220</v>
      </c>
      <c r="G158" s="9">
        <f t="shared" si="11"/>
        <v>0</v>
      </c>
    </row>
    <row r="159" spans="1:7">
      <c r="A159" s="19" t="s">
        <v>342</v>
      </c>
      <c r="B159" s="16" t="s">
        <v>308</v>
      </c>
      <c r="C159" s="13" t="s">
        <v>326</v>
      </c>
      <c r="D159" s="30">
        <v>0</v>
      </c>
      <c r="E159" s="55" t="s">
        <v>58</v>
      </c>
      <c r="F159" s="17">
        <v>2</v>
      </c>
      <c r="G159" s="9">
        <f t="shared" si="11"/>
        <v>0</v>
      </c>
    </row>
    <row r="160" spans="1:7" ht="25.5">
      <c r="A160" s="19" t="s">
        <v>343</v>
      </c>
      <c r="B160" s="16" t="s">
        <v>309</v>
      </c>
      <c r="C160" s="13" t="s">
        <v>330</v>
      </c>
      <c r="D160" s="30">
        <v>0</v>
      </c>
      <c r="E160" s="55" t="s">
        <v>58</v>
      </c>
      <c r="F160" s="17">
        <v>1</v>
      </c>
      <c r="G160" s="9">
        <f t="shared" si="11"/>
        <v>0</v>
      </c>
    </row>
    <row r="161" spans="1:7" ht="25.5">
      <c r="A161" s="19" t="s">
        <v>344</v>
      </c>
      <c r="B161" s="16" t="s">
        <v>310</v>
      </c>
      <c r="C161" s="13" t="s">
        <v>336</v>
      </c>
      <c r="D161" s="30">
        <v>0</v>
      </c>
      <c r="E161" s="55" t="s">
        <v>58</v>
      </c>
      <c r="F161" s="17">
        <v>1</v>
      </c>
      <c r="G161" s="9">
        <f t="shared" si="11"/>
        <v>0</v>
      </c>
    </row>
    <row r="162" spans="1:7" ht="25.5">
      <c r="A162" s="19" t="s">
        <v>345</v>
      </c>
      <c r="B162" s="16" t="s">
        <v>61</v>
      </c>
      <c r="C162" s="42" t="s">
        <v>70</v>
      </c>
      <c r="D162" s="30">
        <v>0</v>
      </c>
      <c r="E162" s="55" t="s">
        <v>58</v>
      </c>
      <c r="F162" s="17">
        <v>1</v>
      </c>
      <c r="G162" s="9">
        <f t="shared" si="11"/>
        <v>0</v>
      </c>
    </row>
    <row r="163" spans="1:7" ht="38.25">
      <c r="A163" s="19" t="s">
        <v>346</v>
      </c>
      <c r="B163" s="16" t="s">
        <v>348</v>
      </c>
      <c r="C163" s="42" t="s">
        <v>327</v>
      </c>
      <c r="D163" s="30">
        <v>0</v>
      </c>
      <c r="E163" s="55" t="s">
        <v>58</v>
      </c>
      <c r="F163" s="36">
        <v>1</v>
      </c>
      <c r="G163" s="9">
        <f t="shared" si="11"/>
        <v>0</v>
      </c>
    </row>
    <row r="164" spans="1:7" ht="13.15">
      <c r="A164" s="17"/>
      <c r="B164" s="16"/>
      <c r="C164" s="16"/>
      <c r="D164" s="33"/>
      <c r="E164" s="62" t="s">
        <v>52</v>
      </c>
      <c r="F164" s="62"/>
      <c r="G164" s="25">
        <f>SUM(K157)</f>
        <v>0</v>
      </c>
    </row>
    <row r="165" spans="1:7" ht="13.15">
      <c r="A165" s="7"/>
      <c r="B165" s="39"/>
      <c r="C165" s="18"/>
      <c r="D165" s="63" t="s">
        <v>281</v>
      </c>
      <c r="E165" s="64"/>
      <c r="F165" s="64"/>
      <c r="G165" s="47">
        <f>G151+G164</f>
        <v>0</v>
      </c>
    </row>
  </sheetData>
  <mergeCells count="37">
    <mergeCell ref="A2:G2"/>
    <mergeCell ref="A5:G5"/>
    <mergeCell ref="A17:G17"/>
    <mergeCell ref="D26:F26"/>
    <mergeCell ref="A6:G6"/>
    <mergeCell ref="E16:F16"/>
    <mergeCell ref="E25:F25"/>
    <mergeCell ref="D53:F53"/>
    <mergeCell ref="A54:G54"/>
    <mergeCell ref="A55:G55"/>
    <mergeCell ref="E80:F80"/>
    <mergeCell ref="A27:G27"/>
    <mergeCell ref="A28:G28"/>
    <mergeCell ref="E43:F43"/>
    <mergeCell ref="A44:G44"/>
    <mergeCell ref="E52:F52"/>
    <mergeCell ref="A81:G81"/>
    <mergeCell ref="E90:F90"/>
    <mergeCell ref="D91:F91"/>
    <mergeCell ref="A92:G92"/>
    <mergeCell ref="A93:G93"/>
    <mergeCell ref="A121:G121"/>
    <mergeCell ref="E127:F127"/>
    <mergeCell ref="A128:G128"/>
    <mergeCell ref="E108:F108"/>
    <mergeCell ref="A109:G109"/>
    <mergeCell ref="E118:F118"/>
    <mergeCell ref="D119:F119"/>
    <mergeCell ref="A120:G120"/>
    <mergeCell ref="A152:G152"/>
    <mergeCell ref="E164:F164"/>
    <mergeCell ref="D165:F165"/>
    <mergeCell ref="E135:F135"/>
    <mergeCell ref="D136:F136"/>
    <mergeCell ref="A137:G137"/>
    <mergeCell ref="A138:G138"/>
    <mergeCell ref="E151:F15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Uproszczony kosztorys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tpws</dc:creator>
  <cp:lastModifiedBy>Beata Puda</cp:lastModifiedBy>
  <cp:lastPrinted>2024-08-08T09:01:56Z</cp:lastPrinted>
  <dcterms:created xsi:type="dcterms:W3CDTF">2020-06-09T14:06:03Z</dcterms:created>
  <dcterms:modified xsi:type="dcterms:W3CDTF">2024-08-30T14:16:54Z</dcterms:modified>
</cp:coreProperties>
</file>